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https://theperthdiocesantrustees.sharepoint.com/sites/operations-RiskManagement/Shared Documents/Risk Management/Risk Register/Parish/"/>
    </mc:Choice>
  </mc:AlternateContent>
  <xr:revisionPtr revIDLastSave="27" documentId="8_{87A2DFD4-3278-4223-B36C-638E8539F216}" xr6:coauthVersionLast="47" xr6:coauthVersionMax="47" xr10:uidLastSave="{9D23E6BD-D476-49C4-A82C-5842C6963975}"/>
  <bookViews>
    <workbookView xWindow="-120" yWindow="-120" windowWidth="29040" windowHeight="15720" xr2:uid="{30FD356B-53D3-4A05-8B43-BFD22792CFD7}"/>
  </bookViews>
  <sheets>
    <sheet name="Risk Register" sheetId="1" r:id="rId1"/>
    <sheet name="Control Effectiveness Rating" sheetId="2" r:id="rId2"/>
    <sheet name="Likelihood" sheetId="3" r:id="rId3"/>
    <sheet name="Consequence" sheetId="4" r:id="rId4"/>
    <sheet name="Risk Rating"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1" l="1" a="1"/>
  <c r="G17" i="1" s="1"/>
  <c r="I2" i="1"/>
  <c r="I3" i="1"/>
  <c r="I4" i="1"/>
  <c r="I5" i="1"/>
  <c r="I6" i="1"/>
  <c r="I7" i="1"/>
  <c r="I8" i="1"/>
  <c r="I9" i="1"/>
  <c r="I10" i="1"/>
  <c r="I11" i="1"/>
  <c r="I12" i="1"/>
  <c r="I13" i="1"/>
  <c r="I14" i="1"/>
  <c r="I15" i="1"/>
  <c r="I16" i="1"/>
  <c r="I17" i="1"/>
  <c r="I18" i="1"/>
  <c r="I19" i="1"/>
  <c r="I20" i="1"/>
  <c r="I21" i="1"/>
  <c r="I22" i="1"/>
  <c r="I23" i="1"/>
  <c r="I24" i="1"/>
  <c r="I25" i="1"/>
  <c r="I26" i="1"/>
  <c r="I27" i="1"/>
  <c r="I28" i="1"/>
  <c r="I29" i="1"/>
  <c r="G29" i="1" s="1" a="1"/>
  <c r="G29" i="1" s="1"/>
  <c r="I30" i="1"/>
  <c r="I31" i="1"/>
  <c r="J27" i="1"/>
  <c r="G27" i="1" s="1" a="1"/>
  <c r="G27" i="1" s="1"/>
  <c r="J28" i="1"/>
  <c r="G28" i="1" s="1" a="1"/>
  <c r="G28" i="1" s="1"/>
  <c r="J29" i="1"/>
  <c r="J30" i="1"/>
  <c r="G30" i="1" s="1" a="1"/>
  <c r="G30" i="1" s="1"/>
  <c r="J31" i="1"/>
  <c r="G31" i="1" s="1" a="1"/>
  <c r="G31" i="1" s="1"/>
  <c r="J22" i="1"/>
  <c r="G22" i="1" s="1" a="1"/>
  <c r="G22" i="1" s="1"/>
  <c r="J23" i="1"/>
  <c r="G23" i="1" s="1" a="1"/>
  <c r="G23" i="1" s="1"/>
  <c r="J24" i="1"/>
  <c r="J25" i="1"/>
  <c r="J26" i="1"/>
  <c r="G26" i="1" s="1" a="1"/>
  <c r="G26" i="1" s="1"/>
  <c r="J3" i="1"/>
  <c r="J4" i="1"/>
  <c r="J5" i="1"/>
  <c r="J6" i="1"/>
  <c r="J7" i="1"/>
  <c r="J8" i="1"/>
  <c r="J9" i="1"/>
  <c r="J10" i="1"/>
  <c r="J11" i="1"/>
  <c r="J12" i="1"/>
  <c r="J13" i="1"/>
  <c r="J14" i="1"/>
  <c r="G14" i="1" s="1" a="1"/>
  <c r="G14" i="1" s="1"/>
  <c r="J15" i="1"/>
  <c r="J16" i="1"/>
  <c r="J17" i="1"/>
  <c r="J18" i="1"/>
  <c r="J19" i="1"/>
  <c r="J20" i="1"/>
  <c r="J21" i="1"/>
  <c r="J2" i="1"/>
  <c r="G19" i="1" l="1" a="1"/>
  <c r="G19" i="1" s="1"/>
  <c r="G11" i="1" a="1"/>
  <c r="G11" i="1" s="1"/>
  <c r="G3" i="1" a="1"/>
  <c r="G3" i="1" s="1"/>
  <c r="G18" i="1" a="1"/>
  <c r="G18" i="1" s="1"/>
  <c r="G15" i="1" a="1"/>
  <c r="G15" i="1" s="1"/>
  <c r="G7" i="1" a="1"/>
  <c r="G7" i="1" s="1"/>
  <c r="G2" i="1" a="1"/>
  <c r="G2" i="1" s="1"/>
  <c r="G10" i="1" a="1"/>
  <c r="G10" i="1" s="1"/>
  <c r="G6" i="1" a="1"/>
  <c r="G6" i="1" s="1"/>
  <c r="G12" i="1" a="1"/>
  <c r="G12" i="1" s="1"/>
  <c r="G20" i="1" a="1"/>
  <c r="G20" i="1" s="1"/>
  <c r="G16" i="1" a="1"/>
  <c r="G16" i="1" s="1"/>
  <c r="G8" i="1" a="1"/>
  <c r="G8" i="1" s="1"/>
  <c r="G4" i="1" a="1"/>
  <c r="G4" i="1" s="1"/>
  <c r="G24" i="1" a="1"/>
  <c r="G24" i="1" s="1"/>
  <c r="G13" i="1" a="1"/>
  <c r="G13" i="1" s="1"/>
  <c r="G5" i="1" a="1"/>
  <c r="G5" i="1" s="1"/>
  <c r="G25" i="1" a="1"/>
  <c r="G25" i="1" s="1"/>
  <c r="G9" i="1" a="1"/>
  <c r="G9" i="1" s="1"/>
  <c r="G21" i="1" a="1"/>
  <c r="G2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<sst xmlns="http://schemas.openxmlformats.org/spreadsheetml/2006/main" count="164" uniqueCount="140">
  <si>
    <t>Risk Number</t>
  </si>
  <si>
    <t>Likelihood</t>
  </si>
  <si>
    <t>Risk Rating</t>
  </si>
  <si>
    <t>Consequence</t>
  </si>
  <si>
    <t>LEVEL</t>
  </si>
  <si>
    <t>RATING</t>
  </si>
  <si>
    <t>DESCRIPTION</t>
  </si>
  <si>
    <t>FREQUENCY</t>
  </si>
  <si>
    <t>Almost Certain</t>
  </si>
  <si>
    <t>Likely</t>
  </si>
  <si>
    <t>Possible</t>
  </si>
  <si>
    <t>Unlikely</t>
  </si>
  <si>
    <t>Rare</t>
  </si>
  <si>
    <t>Minor</t>
  </si>
  <si>
    <t>Moderate</t>
  </si>
  <si>
    <t>Major</t>
  </si>
  <si>
    <t>Catastrophic</t>
  </si>
  <si>
    <t>PEOPLE</t>
  </si>
  <si>
    <t>Negligible injuries</t>
  </si>
  <si>
    <t>First aid injuries</t>
  </si>
  <si>
    <t>Fatality, permanent disability</t>
  </si>
  <si>
    <t>FINANCIAL</t>
  </si>
  <si>
    <t>OPERATIONS</t>
  </si>
  <si>
    <t>No material service interruption</t>
  </si>
  <si>
    <t>Temporary interruption to an activity – backlog cleared with existing resources</t>
  </si>
  <si>
    <t>Interruption to Service Unit/(s) deliverables – backlog cleared by additional resources</t>
  </si>
  <si>
    <t>Prolonged interruption of critical core service deliverables – additional resources; performance affected</t>
  </si>
  <si>
    <t>REPUTATION</t>
  </si>
  <si>
    <t>Unsubstantiated, localised low impact on key stakeholder trust, low profile or no media item</t>
  </si>
  <si>
    <t>Substantiated, localised impact on key stakeholder trust or low media item</t>
  </si>
  <si>
    <t>Substantiated, public embarrassment, moderate impact on key stakeholder trust or moderate media profile</t>
  </si>
  <si>
    <t>Substantiated, public embarrassment, widespread high impact on key stakeholder trust, high media profile, third party actions</t>
  </si>
  <si>
    <t>Substantiated, public embarrassment, widespread loss of key stakeholder trust, high widespread multiple media profile, third party actions</t>
  </si>
  <si>
    <t>LEGAL / COMPLIANCE</t>
  </si>
  <si>
    <t>Occasional noticeable temporary non-compliances</t>
  </si>
  <si>
    <t>Regular noticeable temporary non-compliances</t>
  </si>
  <si>
    <t>Non-compliance with significant regulatory requirements imposed</t>
  </si>
  <si>
    <t>Non-compliance results in termination of services or imposed penalties</t>
  </si>
  <si>
    <t>Non-compliance results in criminal charges or significant damages or penalties</t>
  </si>
  <si>
    <t>Negligible</t>
  </si>
  <si>
    <t>MEDIUM (5)</t>
  </si>
  <si>
    <t>HIGH (10)</t>
  </si>
  <si>
    <t>HIGH (15)</t>
  </si>
  <si>
    <t>EXTREME (20)</t>
  </si>
  <si>
    <t>EXTREME (25)</t>
  </si>
  <si>
    <t>LOW (4)</t>
  </si>
  <si>
    <t>MEDIUM (8)</t>
  </si>
  <si>
    <t>HIGH (12)</t>
  </si>
  <si>
    <t>HIGH (16)</t>
  </si>
  <si>
    <t>LOW (3)</t>
  </si>
  <si>
    <t>MEDIUM (9)</t>
  </si>
  <si>
    <t>Indeterminate prolonged interruption of critical core service deliverables – non performance</t>
  </si>
  <si>
    <t>Medical type injuries or Lost Time to Injury &lt; 5 days</t>
  </si>
  <si>
    <t>Lost time injury &gt; 5 days</t>
  </si>
  <si>
    <t>Less than $1,000</t>
  </si>
  <si>
    <t>$1,000 - $5,000</t>
  </si>
  <si>
    <t>$5,000 - $10,000</t>
  </si>
  <si>
    <t>$10,000 - $20,000</t>
  </si>
  <si>
    <t>More than $20,000</t>
  </si>
  <si>
    <t>Likelihood Value</t>
  </si>
  <si>
    <t>Consequence Value</t>
  </si>
  <si>
    <t>a) Allocate tasks to Event Managers and volunteers early
b) Scale project to fit resources
c) Consider biannual event
d) Develop templates and have written processes / instructions
e) Consider if event is relevant to ministry</t>
  </si>
  <si>
    <t>a) Spread load across volunteer groups
b) Identify high workload areas and allocate resourcing</t>
  </si>
  <si>
    <t xml:space="preserve">a) Substantial involvement from many sections of community
b) Local business support substantial
c) Historically dedicated, reliable volunteer groups
d) Back-ups for all Managers
e) Key activities / roles / dates clearly captured in writing  
f) Review 1wk prior to event </t>
  </si>
  <si>
    <t xml:space="preserve">Burnout.  
 - Workload prior to and during event  </t>
  </si>
  <si>
    <t>Lack of staff to run the event successfully. 
 - Key personnel do not show. 
 - Volunteers do not attend.</t>
  </si>
  <si>
    <t>a) Traffic Management company engaged  
b) Non-peak hour event
c) Traffic lanes to be fenced off allowing only limited crossing zones
d) Traffic reduced to 40km/h
e) Traffic Police notified if issue</t>
  </si>
  <si>
    <t>Fire
 - Malicious
- Items in poor condition
- Poor kitchen practises</t>
  </si>
  <si>
    <t>Illegal street Traders including entertainment 
 - Opportunistic behaviour</t>
  </si>
  <si>
    <t xml:space="preserve">Injury 
- Inflatable rides become unstable in high winds </t>
  </si>
  <si>
    <t xml:space="preserve">Injury / illness
 - Accidental
 - Malicious
 - Pre-existing health issue
 - Food poisoning
 - Allergy
 - Congestion prevents line of site to hazards
 - Congestion encourages people to jump barrier
 - Inadequate lighting
 - Extreme weather conditions
 - Temporary structures unsafe
 - Inadequate manual handling training
 - Inadequate PPE and equipment
 - Vehicles and pedestrians in same zone
 - Animal Farm </t>
  </si>
  <si>
    <t>Lost children / persons 
 - Accidental
 - Malicious
 - Planned</t>
  </si>
  <si>
    <t>a) Designated lost Child drop off point identified at side of stage in induction and on map
b) MLCF volunteers and managers wearing high-vis clothing
c) Stage staff to be briefed on what to do if a child / person is brought to the stage e.g. microphone to notify attendees, Event Manager to gain I.D. prior to the release of the child 
d) Event Manager monitoring at event and to be reachable at all times</t>
  </si>
  <si>
    <t>Theft
 - Opportunistic behaviour</t>
  </si>
  <si>
    <t>a) Induction includes what to do if delivering heavy equipment - rubber matting, ply boards to protect ground surface
b) Random patrols by MLCF Volunteers and in Church if open
c) Event Manager monitoring at event</t>
  </si>
  <si>
    <t>Damage to property
 - Malicious
 - Accidental 
 - Carelessness</t>
  </si>
  <si>
    <t>Litter</t>
  </si>
  <si>
    <t>a) Bins supplied at required numbers
b) Located in prominent positions
c) Vendors to provide own bins
d) Booked to be picked up following day</t>
  </si>
  <si>
    <t>Parks and gardens
 - Reticulation dampens crowds</t>
  </si>
  <si>
    <t>Traffic congestion
 - Drop off / pick up
 - Bump-in / out 
 - One lane blocked for festival</t>
  </si>
  <si>
    <t>Parking causes issues
 - Lack of adequate parking
 - Illegal parking obstruction
 - Lack of emergency service access</t>
  </si>
  <si>
    <t>Underwriting 
 - Event is a financial burden to Parish
 - Parish fails to attract grant/funding, either in full or part
 - Cost blowout
 - Budget inadequate
 - Unforeseen expenditure
 - Compliance costs high</t>
  </si>
  <si>
    <t>a) Applications for grants in early 
b) Pre-planning initiated in timely manner
c) Adequate training / support for various roles
d) Review of previous events undertaken immediately post event and this used as a basis for future years</t>
  </si>
  <si>
    <t>Loss of, or inability to provide, required services 
 - Electrical  and lighting
 - Vendors' generator fails
 - Event supply fails to be provided or fails during event
 - Connections / leads fail
 - Supply deemed unsafe
 - Electrical good deemed unsafe 
 - Street lighting fails
 - Ablution and water
 - Additional toilets not forthcoming
 - Plumbing blocked
 - Water not available</t>
  </si>
  <si>
    <t>Ministry time is taken up with planning and away from Parish.  
 - Excessive hours required to comply with requirements.  
 - Limited hours available by suitably experienced volunteers.</t>
  </si>
  <si>
    <t xml:space="preserve">Anti social / threatening behaviour.
 - Alcohol
 - Under influence of drugs
 - Groups causing trouble
 - Skateboarding  / rollerblading
 - Dogs - aggressive / unpredictable
 - Crowd control lacking
</t>
  </si>
  <si>
    <t xml:space="preserve">Targeted attack
 - Religious nature of event
 - Current world risk status
 - Mental ill-health </t>
  </si>
  <si>
    <t>Pedestrian congestion 
 - Number of people attracted to event 
 - Limited depth of paths
 - Vendors in limited space</t>
  </si>
  <si>
    <t>Cancellation 
 - Weather
 - Instructed by SES / Authorities 
 - Breach of licence requirements 
 - Approvals not received in time
 - Major contractors delayed or no show</t>
  </si>
  <si>
    <t>a) Inform WA Authorities prior to event
b) Induction includes what to do if this occurs
c) Random patrols by volunteers and in Church if open
d) Event Manager monitoring at event to action immediately 
e) Take instructions from Government Agencies 
f) Due to nature of outdoor event there are many evacuation points</t>
  </si>
  <si>
    <t>a) Accept all fairs have petty theft 
b) Inform WA Authorities prior to event
c) Induction includes what to do if this occurs
d) Random patrols by volunteers and in Church if open
e) Event Manager monitoring at event</t>
  </si>
  <si>
    <t>a) Emergency services informed in application 
b) Contractors / vendors vetting includes proven experience in events, requirement to comply with all structural standards of Local Authority, H&amp;S, licences/permits and insurances
c) Site Plan and Inductions include location of first aid post, lost persons area and emergency access plan
d) Local Authority requested to supply list of known hazards. Initial walk-through 4 months prior to event then 2 weeks prior to event and remedial action taken for hazards. Followed by inspection on day of event supplemented by  MLCF Volunteer patrols  on day
e) Advertising to encourage precautions for hot weather
f) MLCF to provide lighting if required
g) Orange cones and bunting / cordons to highlight trip hazards and pedestrian access points 
h) First aid post present throughout event 
i) Water to be made available 
j) All vendors required to have sufficient lighting
k) Weather conditions to be monitored
l) No alcoholic drinks to be served in glasses
m) Any structures deemed to be unsafe reported to Event Manager
n) Volunteers to report hazards to Events Manager for rectification
o) Traffic Management company engaged / parking areas signed
p) All electrics to be tagged and tested or checked by licensed electrician
q) Event Managers to monitor on day / compliance or removal</t>
  </si>
  <si>
    <t xml:space="preserve">a) Application to request Local Authority turns off retic 24hrs prior to event
b) Confirm with Local Authority 1 wk. prior to event </t>
  </si>
  <si>
    <t>a) Vendors instructions include parking, bump in / out rules
b) Residents notified prior to event
c) Liaise with Local Authority on Traffic Management Plan
d) Advertise Walk / ride / public transport option
e) Traffic Management company engaged 
f) Parking signed and notification to include Variable Message Boards to provide oncoming traffic notification of Event
g) Inductions includes what to do if congestion
h) Event Manager monitoring at event
i) Tow away zone for emergency access points</t>
  </si>
  <si>
    <t>Underwriting 
 - Litigation against 
    1) Local Authority / Town
    2) Parish and PDT</t>
  </si>
  <si>
    <t xml:space="preserve">a) Mature Risk Management Plan and management
b) Full insurance cover with Certificate of Currency provided by Parish to Local Authority prior to event
c) Strict adherence to Event Application and Local Authority requirements
d) PDT Operations Manager involvement at onset of planning
e) Local Authority / Town oversight
f) Notify all relevant authorities and take direction 
g) Event organisers have not entered into any agreements / contracts which contain any indemnity, hold harmless or joint / co-insured clauses
h) Event organisers have received confirmation of Public Liability insurance for $20M from all contractors, vendors, and activity providers prior to final confirmation of place in event, 7 days prior to event
i) Health and Safety, Hazard management dealt with where possible prior to event or plan to minimise exposure during event </t>
  </si>
  <si>
    <t xml:space="preserve">a) Contractors / vendors instructions include utilities information / lighting, gas and electrical tagging requirements / own water supplies
b) Licensed electrician to tag and test all electrical items used by Parish in event
c) Toilet hire to be booked well in advance / local business to supply for own clients, public toilets by Local Authority
d) All water supplies to be checked 2 wks. prior to event and rectified as required. Emergency number for plumber on hand during event and to be available for immediate callout
e) Licensed electrician to check all power supplied on day, emergency contact details to be available for immediate callout
f) Vendor with unsafe items to cease trade until rectified
g) Event Manager to monitor and action according to need </t>
  </si>
  <si>
    <t>a) Local Authority requires trading permits / allocated bays
b) Inform WA Authorities prior to event
c) Induction includes what to do if this occurs
d) Random patrols by volunteers 
e) Event Manager monitoring at event
f) To notify Local Authority Rangers if necessary</t>
  </si>
  <si>
    <t>a)  Contractor/vendor to provide Risk Management Plan and Certificates of Insurance to PDT Operations Manager for approval prior to being engaged
b)  Event Manager to review weather conditions days prior to event against the Risk Management Plan wind tolerance items
c) Event Manager to review weighting of tie-ropes and wind conditions prior to commencement of event
d) Inflatable to be deflated if conditions not within tolerances
e) Event Manager to monitor throughout day</t>
  </si>
  <si>
    <t>a) Emergency services informed in application / Local Authority requested to supply list of known hazards 
b) Contractors / vendors vetting included H&amp;S and food vendors requiring safety equipment 
c) Site Plan and Induction includes location of first aid post and emergency access plan
d) Initial walk-through 4 months prior to event then 2 weeks prior to event and on day of event supplemented by  volunteer patrols  on day
e) Food vendors to be checked on bump-in for compliance with fire extinguishes / fire blankets</t>
  </si>
  <si>
    <t>a) Vendors informed of cancelation policy 
b) Script for social media / verbal notification 
c) Noise Management Plan
d) Induction includes cancelation instructions 
e) Monitor media for weather / other events that could impact
f) Approvals and contractor agreements sought well in advance of cut-off dates
g) Event Manager to inform relevant Local Authority personnel / Ranger if breaches of conditions
h) Event Manager monitoring at event</t>
  </si>
  <si>
    <t>a) Promote as family event / all dogs to be on lead and muzzled
b) Inform WA Authorities prior to event
c) Induction includes what to do if disruption occurs
d) Random patrols by volunteers
e) Event Manager monitoring at event  to action immediately 
f) RSA trained staff 
g) All alcohol served in licenced areas
h) Event Manager to request people with dogs that are seen as a hazard to leave event - to call Local Authority Ranger if required</t>
  </si>
  <si>
    <t>SCORE</t>
  </si>
  <si>
    <t>Effective</t>
  </si>
  <si>
    <t>Control design is effective with no major control improvements required.  
Controls are effectively performed to design specification.</t>
  </si>
  <si>
    <t>Control design is satisfactory; however minor improvements have been identified.  
Controls are performing low levels for the design specification and need improvement.</t>
  </si>
  <si>
    <t>Control design is satisfactory; however major improvements have been identified.  
Controls are performing below design specification and need major improvement.</t>
  </si>
  <si>
    <t>Controls have not been fully developed.    
The control is not performing as designed and the control system is largely ineffective.</t>
  </si>
  <si>
    <t>Virtually no credible control. Management has no confidence that any degree of control is being achieved due to poor control design or very limited operational effectiveness.</t>
  </si>
  <si>
    <t>CONTROL EFFECTIVENESS</t>
  </si>
  <si>
    <t>CONTROL EFFECTIVNESS</t>
  </si>
  <si>
    <t>The risk is expected to occur at least once in the next 12 months</t>
  </si>
  <si>
    <t>Without control improvement, it is almost certain this risk will eventuate at some point in the next 12 months.</t>
  </si>
  <si>
    <t>There is a strong possibility that the risk will occur in the next 24 months</t>
  </si>
  <si>
    <t>Without control improvement, it is more likely than not this risk will eventuate in the next 24 months</t>
  </si>
  <si>
    <t>The risk might occur in the next 3 years</t>
  </si>
  <si>
    <t>Without control improvement, the risk may eventuate in the next 3 years</t>
  </si>
  <si>
    <t>There is a small possibility that the risk will occur in the next 3 years</t>
  </si>
  <si>
    <t>The strength of the internal controls means it is more likely the risk would eventuate caused by external factors</t>
  </si>
  <si>
    <t>There is a remote possibility the risk will occur in 3-5 years</t>
  </si>
  <si>
    <t>The strength of the controls means that if the risk eventuates it is most likely result of external circumstances outside of the control of the organisation</t>
  </si>
  <si>
    <t>Less than 10% of the risk controls are Effective or Mostly Effective</t>
  </si>
  <si>
    <t>Only 10-30% of the risk controls are Effective or Mostly Effective</t>
  </si>
  <si>
    <t>30-70% of the risk controls are either Effective or Mostly Effective</t>
  </si>
  <si>
    <t>70-90% of the risk controls are rated Effective or Mostly Effective</t>
  </si>
  <si>
    <t>90% or more of the risk controls are rated Effective or Mostly Effective</t>
  </si>
  <si>
    <t>Insignificant</t>
  </si>
  <si>
    <t>VERY LOW (1)</t>
  </si>
  <si>
    <t>VERY LOW (2)</t>
  </si>
  <si>
    <t>LOW (6)</t>
  </si>
  <si>
    <t>CONSEQUENCE</t>
  </si>
  <si>
    <t>LIKELIHOOD</t>
  </si>
  <si>
    <t>Mostly
 Effective</t>
  </si>
  <si>
    <t>Partially
 Effective</t>
  </si>
  <si>
    <t>Largely
 Ineffective</t>
  </si>
  <si>
    <t>None or
 Totally 
Ineffective</t>
  </si>
  <si>
    <t>Risk Goal</t>
  </si>
  <si>
    <t>Control Rating</t>
  </si>
  <si>
    <t>Preventitive and Mitigating Controls</t>
  </si>
  <si>
    <t>Protect Cells password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</si>
</sst>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font>
    <font>
      <sz val="11"/>
      <color theme="1"/>
      <name val="Calibri"/>
      <family val="2"/>
      <scheme val="minor"/>
    </font>
    <font>
      <sz val="11"/>
      <color theme="1"/>
      <name val="Calibri"/>
      <family val="2"/>
      <scheme val="minor"/>
    </font>
    <font>
      <b/>
      <sz val="8"/>
      <color rgb="FFFFFFFF"/>
      <name val="Calibri"/>
      <family val="2"/>
      <scheme val="minor"/>
    </font>
    <font>
      <sz val="8"/>
      <color theme="1"/>
      <name val="Calibri"/>
      <family val="2"/>
      <scheme val="minor"/>
    </font>
    <font>
      <sz val="8"/>
      <name val="Calibri"/>
      <family val="2"/>
      <scheme val="minor"/>
    </font>
    <font>
      <b/>
      <sz val="11"/>
      <color rgb="FFFFFFFF"/>
      <name val="Calibri"/>
      <family val="2"/>
      <scheme val="minor"/>
    </font>
    <font>
      <b/>
      <sz val="11"/>
      <color rgb="FF000000"/>
      <name val="Calibri"/>
      <family val="2"/>
      <scheme val="minor"/>
    </font>
    <font>
      <sz val="11"/>
      <name val="Calibri"/>
      <family val="2"/>
      <scheme val="minor"/>
    </font>
  </fonts>
  <fills count="9">
    <fill>
      <patternFill patternType="none"/>
    </fill>
    <fill>
      <patternFill patternType="gray125"/>
    </fill>
    <fill>
      <patternFill patternType="solid">
        <fgColor rgb="FF002B5C"/>
        <bgColor indexed="64"/>
      </patternFill>
    </fill>
    <fill>
      <patternFill patternType="solid">
        <fgColor rgb="FF00B050"/>
        <bgColor indexed="64"/>
      </patternFill>
    </fill>
    <fill>
      <patternFill patternType="solid">
        <fgColor rgb="FFF2F2F2"/>
        <bgColor indexed="64"/>
      </patternFill>
    </fill>
    <fill>
      <patternFill patternType="solid">
        <fgColor rgb="FFFFC000"/>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33">
    <xf numFmtId="0" fontId="0" fillId="0" borderId="0" xfId="0"/>
    <xf numFmtId="49" fontId="5" fillId="0" borderId="1" xfId="0" applyNumberFormat="1" applyFont="1" applyBorder="1" applyAlignment="1">
      <alignment horizontal="left" vertical="top" wrapText="1"/>
    </xf>
    <xf numFmtId="49" fontId="5" fillId="0" borderId="1" xfId="0" applyNumberFormat="1" applyFont="1" applyBorder="1" applyAlignment="1">
      <alignment vertical="top" wrapText="1"/>
    </xf>
    <xf numFmtId="0" fontId="4" fillId="0" borderId="1"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1" xfId="0" applyFont="1" applyBorder="1" applyAlignment="1" applyProtection="1">
      <alignment vertical="top" wrapText="1"/>
      <protection locked="0"/>
    </xf>
    <xf numFmtId="0" fontId="2" fillId="0" borderId="0" xfId="0" applyFont="1"/>
    <xf numFmtId="0" fontId="6" fillId="2"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2" fillId="0" borderId="1" xfId="0" applyFont="1" applyBorder="1" applyAlignment="1">
      <alignment vertical="top" wrapText="1"/>
    </xf>
    <xf numFmtId="0" fontId="7" fillId="8"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2" fillId="0" borderId="1" xfId="0" applyFont="1" applyBorder="1" applyAlignment="1">
      <alignment horizontal="left" vertical="top" wrapText="1"/>
    </xf>
    <xf numFmtId="0" fontId="8" fillId="0" borderId="1" xfId="0" applyFont="1" applyBorder="1" applyAlignment="1">
      <alignment horizontal="left" vertical="top" wrapText="1"/>
    </xf>
    <xf numFmtId="0" fontId="2" fillId="0" borderId="1" xfId="0" applyFont="1" applyBorder="1" applyAlignment="1">
      <alignment horizontal="center" vertical="center" wrapText="1"/>
    </xf>
    <xf numFmtId="0" fontId="3" fillId="2" borderId="1" xfId="0" applyFont="1" applyFill="1" applyBorder="1" applyAlignment="1">
      <alignment horizontal="center" vertical="top" wrapText="1"/>
    </xf>
    <xf numFmtId="0" fontId="4" fillId="0" borderId="0" xfId="0" applyFont="1" applyAlignment="1">
      <alignment vertical="top"/>
    </xf>
    <xf numFmtId="0" fontId="3" fillId="2" borderId="0" xfId="0" applyFont="1" applyFill="1" applyAlignment="1" applyProtection="1">
      <alignment horizontal="center" vertical="top" wrapText="1"/>
      <protection hidden="1"/>
    </xf>
    <xf numFmtId="0" fontId="4" fillId="0" borderId="1" xfId="0" applyFont="1" applyBorder="1" applyAlignment="1">
      <alignment horizontal="center" vertical="top"/>
    </xf>
    <xf numFmtId="0" fontId="4" fillId="0" borderId="1" xfId="0" applyFont="1" applyBorder="1" applyAlignment="1" applyProtection="1">
      <alignment horizontal="center" vertical="top" wrapText="1"/>
      <protection locked="0"/>
    </xf>
    <xf numFmtId="0" fontId="4" fillId="0" borderId="0" xfId="0" applyFont="1" applyAlignment="1" applyProtection="1">
      <alignment horizontal="center" vertical="top"/>
      <protection hidden="1"/>
    </xf>
    <xf numFmtId="0" fontId="4" fillId="0" borderId="0" xfId="0" applyFont="1" applyAlignment="1">
      <alignment horizontal="center" vertical="top"/>
    </xf>
    <xf numFmtId="0" fontId="4" fillId="0" borderId="0" xfId="0" applyFont="1" applyAlignment="1" applyProtection="1">
      <alignment horizontal="center" vertical="top"/>
      <protection locked="0"/>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textRotation="255" wrapText="1"/>
    </xf>
    <xf numFmtId="0" fontId="6" fillId="2" borderId="6" xfId="0" applyFont="1" applyFill="1" applyBorder="1" applyAlignment="1">
      <alignment horizontal="center" vertical="center" textRotation="255" wrapText="1"/>
    </xf>
    <xf numFmtId="0" fontId="6" fillId="2" borderId="7" xfId="0" applyFont="1" applyFill="1" applyBorder="1" applyAlignment="1">
      <alignment horizontal="center" vertical="center" textRotation="255" wrapText="1"/>
    </xf>
    <xf numFmtId="0" fontId="1" fillId="0" borderId="0" xfId="0" applyFont="1"/>
  </cellXfs>
  <cellStyles count="1">
    <cellStyle name="Normal" xfId="0" builtinId="0"/>
  </cellStyles>
  <dxfs count="19">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EE5D6-9138-4495-BD57-9CAB55FA944D}">
  <dimension ref="A1:J31"/>
  <sheetViews>
    <sheetView tabSelected="1" workbookViewId="0">
      <pane ySplit="1" topLeftCell="A2" activePane="bottomLeft" state="frozen"/>
      <selection pane="bottomLeft" activeCell="D5" sqref="D5"/>
    </sheetView>
  </sheetViews>
  <sheetFormatPr defaultRowHeight="11.25" x14ac:dyDescent="0.25"/>
  <cols>
    <col min="1" max="1" width="14.28515625" style="19" customWidth="1"/>
    <col min="2" max="2" width="43.28515625" style="19" bestFit="1" customWidth="1"/>
    <col min="3" max="3" width="75.42578125" style="19" customWidth="1"/>
    <col min="4" max="7" width="16.7109375" style="24" customWidth="1"/>
    <col min="8" max="8" width="9.140625" style="19"/>
    <col min="9" max="10" width="19.7109375" style="24" hidden="1" customWidth="1"/>
    <col min="11" max="16384" width="9.140625" style="19"/>
  </cols>
  <sheetData>
    <row r="1" spans="1:10" x14ac:dyDescent="0.25">
      <c r="A1" s="18" t="s">
        <v>0</v>
      </c>
      <c r="B1" s="18" t="s">
        <v>136</v>
      </c>
      <c r="C1" s="18" t="s">
        <v>138</v>
      </c>
      <c r="D1" s="18" t="s">
        <v>137</v>
      </c>
      <c r="E1" s="18" t="s">
        <v>1</v>
      </c>
      <c r="F1" s="18" t="s">
        <v>3</v>
      </c>
      <c r="G1" s="18" t="s">
        <v>2</v>
      </c>
      <c r="I1" s="20" t="s">
        <v>59</v>
      </c>
      <c r="J1" s="20" t="s">
        <v>60</v>
      </c>
    </row>
    <row r="2" spans="1:10" ht="56.25" x14ac:dyDescent="0.25">
      <c r="A2" s="21">
        <v>1</v>
      </c>
      <c r="B2" s="2" t="s">
        <v>84</v>
      </c>
      <c r="C2" s="2" t="s">
        <v>61</v>
      </c>
      <c r="D2" s="22"/>
      <c r="E2" s="22"/>
      <c r="F2" s="22"/>
      <c r="G2" s="21" t="str" cm="1">
        <f t="array" ref="G2">IF(OR(D2="",E2="",F2=""),"",INDEX('Risk Rating'!$D$5:$H$9,I2,J2))</f>
        <v/>
      </c>
      <c r="I2" s="23">
        <f>IF(E2&lt;&gt;"",VLOOKUP(E2,Likelihood!$B$6:$C$10,2,FALSE),0)</f>
        <v>0</v>
      </c>
      <c r="J2" s="23">
        <f>IF(F2&lt;&gt;"",HLOOKUP(F2,Consequence!$C$2:$G$3,2,FALSE),0)</f>
        <v>0</v>
      </c>
    </row>
    <row r="3" spans="1:10" ht="22.5" x14ac:dyDescent="0.25">
      <c r="A3" s="21">
        <v>2</v>
      </c>
      <c r="B3" s="2" t="s">
        <v>64</v>
      </c>
      <c r="C3" s="1" t="s">
        <v>62</v>
      </c>
      <c r="D3" s="22"/>
      <c r="E3" s="22"/>
      <c r="F3" s="22"/>
      <c r="G3" s="21" t="str" cm="1">
        <f t="array" ref="G3">IF(OR(D3="",E3="",F3=""),"",INDEX('Risk Rating'!$D$5:$H$9,I3,J3))</f>
        <v/>
      </c>
      <c r="I3" s="23">
        <f>IF(E3&lt;&gt;"",VLOOKUP(E3,Likelihood!$B$6:$C$10,2,FALSE),0)</f>
        <v>0</v>
      </c>
      <c r="J3" s="23">
        <f>IF(F3&lt;&gt;"",HLOOKUP(F3,Consequence!$C$2:$G$3,2,FALSE),0)</f>
        <v>0</v>
      </c>
    </row>
    <row r="4" spans="1:10" ht="67.5" x14ac:dyDescent="0.25">
      <c r="A4" s="21">
        <v>3</v>
      </c>
      <c r="B4" s="5" t="s">
        <v>65</v>
      </c>
      <c r="C4" s="1" t="s">
        <v>63</v>
      </c>
      <c r="D4" s="22"/>
      <c r="E4" s="22"/>
      <c r="F4" s="22"/>
      <c r="G4" s="21" t="str" cm="1">
        <f t="array" ref="G4">IF(OR(D4="",E4="",F4=""),"",INDEX('Risk Rating'!$D$5:$H$9,I4,J4))</f>
        <v/>
      </c>
      <c r="I4" s="23">
        <f>IF(E4&lt;&gt;"",VLOOKUP(E4,Likelihood!$B$6:$C$10,2,FALSE),0)</f>
        <v>0</v>
      </c>
      <c r="J4" s="23">
        <f>IF(F4&lt;&gt;"",HLOOKUP(F4,Consequence!$C$2:$G$3,2,FALSE),0)</f>
        <v>0</v>
      </c>
    </row>
    <row r="5" spans="1:10" ht="101.25" x14ac:dyDescent="0.25">
      <c r="A5" s="21">
        <v>4</v>
      </c>
      <c r="B5" s="5" t="s">
        <v>85</v>
      </c>
      <c r="C5" s="1" t="s">
        <v>101</v>
      </c>
      <c r="D5" s="22"/>
      <c r="E5" s="22"/>
      <c r="F5" s="22"/>
      <c r="G5" s="21" t="str" cm="1">
        <f t="array" ref="G5">IF(OR(D5="",E5="",F5=""),"",INDEX('Risk Rating'!$D$5:$H$9,I5,J5))</f>
        <v/>
      </c>
      <c r="I5" s="23">
        <f>IF(E5&lt;&gt;"",VLOOKUP(E5,Likelihood!$B$6:$C$10,2,FALSE),0)</f>
        <v>0</v>
      </c>
      <c r="J5" s="23">
        <f>IF(F5&lt;&gt;"",HLOOKUP(F5,Consequence!$C$2:$G$3,2,FALSE),0)</f>
        <v>0</v>
      </c>
    </row>
    <row r="6" spans="1:10" ht="67.5" x14ac:dyDescent="0.25">
      <c r="A6" s="21">
        <v>5</v>
      </c>
      <c r="B6" s="2" t="s">
        <v>86</v>
      </c>
      <c r="C6" s="3" t="s">
        <v>89</v>
      </c>
      <c r="D6" s="22"/>
      <c r="E6" s="22"/>
      <c r="F6" s="22"/>
      <c r="G6" s="21" t="str" cm="1">
        <f t="array" ref="G6">IF(OR(D6="",E6="",F6=""),"",INDEX('Risk Rating'!$D$5:$H$9,I6,J6))</f>
        <v/>
      </c>
      <c r="I6" s="23">
        <f>IF(E6&lt;&gt;"",VLOOKUP(E6,Likelihood!$B$6:$C$10,2,FALSE),0)</f>
        <v>0</v>
      </c>
      <c r="J6" s="23">
        <f>IF(F6&lt;&gt;"",HLOOKUP(F6,Consequence!$C$2:$G$3,2,FALSE),0)</f>
        <v>0</v>
      </c>
    </row>
    <row r="7" spans="1:10" ht="56.25" x14ac:dyDescent="0.25">
      <c r="A7" s="21">
        <v>6</v>
      </c>
      <c r="B7" s="2" t="s">
        <v>87</v>
      </c>
      <c r="C7" s="3" t="s">
        <v>66</v>
      </c>
      <c r="D7" s="22"/>
      <c r="E7" s="22"/>
      <c r="F7" s="22"/>
      <c r="G7" s="21" t="str" cm="1">
        <f t="array" ref="G7">IF(OR(D7="",E7="",F7=""),"",INDEX('Risk Rating'!$D$5:$H$9,I7,J7))</f>
        <v/>
      </c>
      <c r="I7" s="23">
        <f>IF(E7&lt;&gt;"",VLOOKUP(E7,Likelihood!$B$6:$C$10,2,FALSE),0)</f>
        <v>0</v>
      </c>
      <c r="J7" s="23">
        <f>IF(F7&lt;&gt;"",HLOOKUP(F7,Consequence!$C$2:$G$3,2,FALSE),0)</f>
        <v>0</v>
      </c>
    </row>
    <row r="8" spans="1:10" ht="57.75" customHeight="1" x14ac:dyDescent="0.25">
      <c r="A8" s="21">
        <v>7</v>
      </c>
      <c r="B8" s="2" t="s">
        <v>67</v>
      </c>
      <c r="C8" s="3" t="s">
        <v>99</v>
      </c>
      <c r="D8" s="22"/>
      <c r="E8" s="22"/>
      <c r="F8" s="22"/>
      <c r="G8" s="21" t="str" cm="1">
        <f t="array" ref="G8">IF(OR(D8="",E8="",F8=""),"",INDEX('Risk Rating'!$D$5:$H$9,I8,J8))</f>
        <v/>
      </c>
      <c r="I8" s="23">
        <f>IF(E8&lt;&gt;"",VLOOKUP(E8,Likelihood!$B$6:$C$10,2,FALSE),0)</f>
        <v>0</v>
      </c>
      <c r="J8" s="23">
        <f>IF(F8&lt;&gt;"",HLOOKUP(F8,Consequence!$C$2:$G$3,2,FALSE),0)</f>
        <v>0</v>
      </c>
    </row>
    <row r="9" spans="1:10" ht="67.5" x14ac:dyDescent="0.25">
      <c r="A9" s="21">
        <v>8</v>
      </c>
      <c r="B9" s="5" t="s">
        <v>68</v>
      </c>
      <c r="C9" s="1" t="s">
        <v>97</v>
      </c>
      <c r="D9" s="22"/>
      <c r="E9" s="22"/>
      <c r="F9" s="22"/>
      <c r="G9" s="21" t="str" cm="1">
        <f t="array" ref="G9">IF(OR(D9="",E9="",F9=""),"",INDEX('Risk Rating'!$D$5:$H$9,I9,J9))</f>
        <v/>
      </c>
      <c r="I9" s="23">
        <f>IF(E9&lt;&gt;"",VLOOKUP(E9,Likelihood!$B$6:$C$10,2,FALSE),0)</f>
        <v>0</v>
      </c>
      <c r="J9" s="23">
        <f>IF(F9&lt;&gt;"",HLOOKUP(F9,Consequence!$C$2:$G$3,2,FALSE),0)</f>
        <v>0</v>
      </c>
    </row>
    <row r="10" spans="1:10" ht="78.75" x14ac:dyDescent="0.25">
      <c r="A10" s="21">
        <v>9</v>
      </c>
      <c r="B10" s="5" t="s">
        <v>69</v>
      </c>
      <c r="C10" s="2" t="s">
        <v>98</v>
      </c>
      <c r="D10" s="22"/>
      <c r="E10" s="22"/>
      <c r="F10" s="22"/>
      <c r="G10" s="21" t="str" cm="1">
        <f t="array" ref="G10">IF(OR(D10="",E10="",F10=""),"",INDEX('Risk Rating'!$D$5:$H$9,I10,J10))</f>
        <v/>
      </c>
      <c r="I10" s="23">
        <f>IF(E10&lt;&gt;"",VLOOKUP(E10,Likelihood!$B$6:$C$10,2,FALSE),0)</f>
        <v>0</v>
      </c>
      <c r="J10" s="23">
        <f>IF(F10&lt;&gt;"",HLOOKUP(F10,Consequence!$C$2:$G$3,2,FALSE),0)</f>
        <v>0</v>
      </c>
    </row>
    <row r="11" spans="1:10" ht="225" x14ac:dyDescent="0.25">
      <c r="A11" s="21">
        <v>10</v>
      </c>
      <c r="B11" s="5" t="s">
        <v>70</v>
      </c>
      <c r="C11" s="3" t="s">
        <v>91</v>
      </c>
      <c r="D11" s="22"/>
      <c r="E11" s="22"/>
      <c r="F11" s="22"/>
      <c r="G11" s="21" t="str" cm="1">
        <f t="array" ref="G11">IF(OR(D11="",E11="",F11=""),"",INDEX('Risk Rating'!$D$5:$H$9,I11,J11))</f>
        <v/>
      </c>
      <c r="I11" s="23">
        <f>IF(E11&lt;&gt;"",VLOOKUP(E11,Likelihood!$B$6:$C$10,2,FALSE),0)</f>
        <v>0</v>
      </c>
      <c r="J11" s="23">
        <f>IF(F11&lt;&gt;"",HLOOKUP(F11,Consequence!$C$2:$G$3,2,FALSE),0)</f>
        <v>0</v>
      </c>
    </row>
    <row r="12" spans="1:10" ht="56.25" x14ac:dyDescent="0.25">
      <c r="A12" s="21">
        <v>11</v>
      </c>
      <c r="B12" s="5" t="s">
        <v>71</v>
      </c>
      <c r="C12" s="3" t="s">
        <v>72</v>
      </c>
      <c r="D12" s="22"/>
      <c r="E12" s="22"/>
      <c r="F12" s="22"/>
      <c r="G12" s="21" t="str" cm="1">
        <f t="array" ref="G12">IF(OR(D12="",E12="",F12=""),"",INDEX('Risk Rating'!$D$5:$H$9,I12,J12))</f>
        <v/>
      </c>
      <c r="I12" s="23">
        <f>IF(E12&lt;&gt;"",VLOOKUP(E12,Likelihood!$B$6:$C$10,2,FALSE),0)</f>
        <v>0</v>
      </c>
      <c r="J12" s="23">
        <f>IF(F12&lt;&gt;"",HLOOKUP(F12,Consequence!$C$2:$G$3,2,FALSE),0)</f>
        <v>0</v>
      </c>
    </row>
    <row r="13" spans="1:10" ht="56.25" x14ac:dyDescent="0.25">
      <c r="A13" s="21">
        <v>12</v>
      </c>
      <c r="B13" s="5" t="s">
        <v>73</v>
      </c>
      <c r="C13" s="3" t="s">
        <v>90</v>
      </c>
      <c r="D13" s="22"/>
      <c r="E13" s="22"/>
      <c r="F13" s="22"/>
      <c r="G13" s="21" t="str" cm="1">
        <f t="array" ref="G13">IF(OR(D13="",E13="",F13=""),"",INDEX('Risk Rating'!$D$5:$H$9,I13,J13))</f>
        <v/>
      </c>
      <c r="I13" s="23">
        <f>IF(E13&lt;&gt;"",VLOOKUP(E13,Likelihood!$B$6:$C$10,2,FALSE),0)</f>
        <v>0</v>
      </c>
      <c r="J13" s="23">
        <f>IF(F13&lt;&gt;"",HLOOKUP(F13,Consequence!$C$2:$G$3,2,FALSE),0)</f>
        <v>0</v>
      </c>
    </row>
    <row r="14" spans="1:10" ht="45" x14ac:dyDescent="0.25">
      <c r="A14" s="21">
        <v>13</v>
      </c>
      <c r="B14" s="5" t="s">
        <v>75</v>
      </c>
      <c r="C14" s="3" t="s">
        <v>74</v>
      </c>
      <c r="D14" s="22"/>
      <c r="E14" s="22"/>
      <c r="F14" s="22"/>
      <c r="G14" s="21" t="str" cm="1">
        <f t="array" ref="G14">IF(OR(D14="",E14="",F14=""),"",INDEX('Risk Rating'!$D$5:$H$9,I14,J14))</f>
        <v/>
      </c>
      <c r="I14" s="23">
        <f>IF(E14&lt;&gt;"",VLOOKUP(E14,Likelihood!$B$6:$C$10,2,FALSE),0)</f>
        <v>0</v>
      </c>
      <c r="J14" s="23">
        <f>IF(F14&lt;&gt;"",HLOOKUP(F14,Consequence!$C$2:$G$3,2,FALSE),0)</f>
        <v>0</v>
      </c>
    </row>
    <row r="15" spans="1:10" ht="45" x14ac:dyDescent="0.25">
      <c r="A15" s="21">
        <v>14</v>
      </c>
      <c r="B15" s="5" t="s">
        <v>76</v>
      </c>
      <c r="C15" s="3" t="s">
        <v>77</v>
      </c>
      <c r="D15" s="22"/>
      <c r="E15" s="22"/>
      <c r="F15" s="22"/>
      <c r="G15" s="21" t="str" cm="1">
        <f t="array" ref="G15">IF(OR(D15="",E15="",F15=""),"",INDEX('Risk Rating'!$D$5:$H$9,I15,J15))</f>
        <v/>
      </c>
      <c r="I15" s="23">
        <f>IF(E15&lt;&gt;"",VLOOKUP(E15,Likelihood!$B$6:$C$10,2,FALSE),0)</f>
        <v>0</v>
      </c>
      <c r="J15" s="23">
        <f>IF(F15&lt;&gt;"",HLOOKUP(F15,Consequence!$C$2:$G$3,2,FALSE),0)</f>
        <v>0</v>
      </c>
    </row>
    <row r="16" spans="1:10" ht="22.5" x14ac:dyDescent="0.25">
      <c r="A16" s="21">
        <v>15</v>
      </c>
      <c r="B16" s="5" t="s">
        <v>78</v>
      </c>
      <c r="C16" s="3" t="s">
        <v>92</v>
      </c>
      <c r="D16" s="22"/>
      <c r="E16" s="22"/>
      <c r="F16" s="22"/>
      <c r="G16" s="21" t="str" cm="1">
        <f t="array" ref="G16">IF(OR(D16="",E16="",F16=""),"",INDEX('Risk Rating'!$D$5:$H$9,I16,J16))</f>
        <v/>
      </c>
      <c r="I16" s="23">
        <f>IF(E16&lt;&gt;"",VLOOKUP(E16,Likelihood!$B$6:$C$10,2,FALSE),0)</f>
        <v>0</v>
      </c>
      <c r="J16" s="23">
        <f>IF(F16&lt;&gt;"",HLOOKUP(F16,Consequence!$C$2:$G$3,2,FALSE),0)</f>
        <v>0</v>
      </c>
    </row>
    <row r="17" spans="1:10" ht="112.5" x14ac:dyDescent="0.25">
      <c r="A17" s="21">
        <v>16</v>
      </c>
      <c r="B17" s="2" t="s">
        <v>79</v>
      </c>
      <c r="C17" s="3" t="s">
        <v>93</v>
      </c>
      <c r="D17" s="22"/>
      <c r="E17" s="22"/>
      <c r="F17" s="22"/>
      <c r="G17" s="21" t="str" cm="1">
        <f t="array" ref="G17">IF(OR(D17="",E17="",F17=""),"",INDEX('Risk Rating'!$D$5:$H$9,I17,J17))</f>
        <v/>
      </c>
      <c r="I17" s="23">
        <f>IF(E17&lt;&gt;"",VLOOKUP(E17,Likelihood!$B$6:$C$10,2,FALSE),0)</f>
        <v>0</v>
      </c>
      <c r="J17" s="23">
        <f>IF(F17&lt;&gt;"",HLOOKUP(F17,Consequence!$C$2:$G$3,2,FALSE),0)</f>
        <v>0</v>
      </c>
    </row>
    <row r="18" spans="1:10" ht="112.5" x14ac:dyDescent="0.25">
      <c r="A18" s="21">
        <v>17</v>
      </c>
      <c r="B18" s="5" t="s">
        <v>80</v>
      </c>
      <c r="C18" s="3" t="s">
        <v>93</v>
      </c>
      <c r="D18" s="22"/>
      <c r="E18" s="22"/>
      <c r="F18" s="22"/>
      <c r="G18" s="21" t="str" cm="1">
        <f t="array" ref="G18">IF(OR(D18="",E18="",F18=""),"",INDEX('Risk Rating'!$D$5:$H$9,I18,J18))</f>
        <v/>
      </c>
      <c r="I18" s="23">
        <f>IF(E18&lt;&gt;"",VLOOKUP(E18,Likelihood!$B$6:$C$10,2,FALSE),0)</f>
        <v>0</v>
      </c>
      <c r="J18" s="23">
        <f>IF(F18&lt;&gt;"",HLOOKUP(F18,Consequence!$C$2:$G$3,2,FALSE),0)</f>
        <v>0</v>
      </c>
    </row>
    <row r="19" spans="1:10" ht="90" x14ac:dyDescent="0.25">
      <c r="A19" s="21">
        <v>18</v>
      </c>
      <c r="B19" s="5" t="s">
        <v>88</v>
      </c>
      <c r="C19" s="3" t="s">
        <v>100</v>
      </c>
      <c r="D19" s="22"/>
      <c r="E19" s="22"/>
      <c r="F19" s="22"/>
      <c r="G19" s="21" t="str" cm="1">
        <f t="array" ref="G19">IF(OR(D19="",E19="",F19=""),"",INDEX('Risk Rating'!$D$5:$H$9,I19,J19))</f>
        <v/>
      </c>
      <c r="I19" s="23">
        <f>IF(E19&lt;&gt;"",VLOOKUP(E19,Likelihood!$B$6:$C$10,2,FALSE),0)</f>
        <v>0</v>
      </c>
      <c r="J19" s="23">
        <f>IF(F19&lt;&gt;"",HLOOKUP(F19,Consequence!$C$2:$G$3,2,FALSE),0)</f>
        <v>0</v>
      </c>
    </row>
    <row r="20" spans="1:10" ht="78.75" x14ac:dyDescent="0.25">
      <c r="A20" s="21">
        <v>19</v>
      </c>
      <c r="B20" s="5" t="s">
        <v>81</v>
      </c>
      <c r="C20" s="3" t="s">
        <v>82</v>
      </c>
      <c r="D20" s="22"/>
      <c r="E20" s="22"/>
      <c r="F20" s="22"/>
      <c r="G20" s="21" t="str" cm="1">
        <f t="array" ref="G20">IF(OR(D20="",E20="",F20=""),"",INDEX('Risk Rating'!$D$5:$H$9,I20,J20))</f>
        <v/>
      </c>
      <c r="I20" s="23">
        <f>IF(E20&lt;&gt;"",VLOOKUP(E20,Likelihood!$B$6:$C$10,2,FALSE),0)</f>
        <v>0</v>
      </c>
      <c r="J20" s="23">
        <f>IF(F20&lt;&gt;"",HLOOKUP(F20,Consequence!$C$2:$G$3,2,FALSE),0)</f>
        <v>0</v>
      </c>
    </row>
    <row r="21" spans="1:10" ht="135" x14ac:dyDescent="0.25">
      <c r="A21" s="21">
        <v>20</v>
      </c>
      <c r="B21" s="5" t="s">
        <v>94</v>
      </c>
      <c r="C21" s="3" t="s">
        <v>95</v>
      </c>
      <c r="D21" s="22"/>
      <c r="E21" s="22"/>
      <c r="F21" s="22"/>
      <c r="G21" s="21" t="str" cm="1">
        <f t="array" ref="G21">IF(OR(D21="",E21="",F21=""),"",INDEX('Risk Rating'!$D$5:$H$9,I21,J21))</f>
        <v/>
      </c>
      <c r="I21" s="23">
        <f>IF(E21&lt;&gt;"",VLOOKUP(E21,Likelihood!$B$6:$C$10,2,FALSE),0)</f>
        <v>0</v>
      </c>
      <c r="J21" s="23">
        <f>IF(F21&lt;&gt;"",HLOOKUP(F21,Consequence!$C$2:$G$3,2,FALSE),0)</f>
        <v>0</v>
      </c>
    </row>
    <row r="22" spans="1:10" ht="135" x14ac:dyDescent="0.25">
      <c r="A22" s="21">
        <v>21</v>
      </c>
      <c r="B22" s="5" t="s">
        <v>83</v>
      </c>
      <c r="C22" s="3" t="s">
        <v>96</v>
      </c>
      <c r="D22" s="22"/>
      <c r="E22" s="22"/>
      <c r="F22" s="22"/>
      <c r="G22" s="21" t="str" cm="1">
        <f t="array" ref="G22">IF(OR(D22="",E22="",F22=""),"",INDEX('Risk Rating'!$D$5:$H$9,I22,J22))</f>
        <v/>
      </c>
      <c r="I22" s="23">
        <f>IF(E22&lt;&gt;"",VLOOKUP(E22,Likelihood!$B$6:$C$10,2,FALSE),0)</f>
        <v>0</v>
      </c>
      <c r="J22" s="23">
        <f>IF(F22&lt;&gt;"",HLOOKUP(F22,Consequence!$C$2:$G$3,2,FALSE),0)</f>
        <v>0</v>
      </c>
    </row>
    <row r="23" spans="1:10" x14ac:dyDescent="0.25">
      <c r="A23" s="24">
        <v>22</v>
      </c>
      <c r="B23" s="4"/>
      <c r="C23" s="4"/>
      <c r="D23" s="25"/>
      <c r="E23" s="25"/>
      <c r="F23" s="25"/>
      <c r="G23" s="24" t="str" cm="1">
        <f t="array" ref="G23">IF(OR(D23="",E23="",F23=""),"",INDEX('Risk Rating'!$D$5:$H$9,I23,J23))</f>
        <v/>
      </c>
      <c r="I23" s="23">
        <f>IF(E23&lt;&gt;"",VLOOKUP(E23,Likelihood!$B$6:$C$10,2,FALSE),0)</f>
        <v>0</v>
      </c>
      <c r="J23" s="23">
        <f>IF(F23&lt;&gt;"",HLOOKUP(F23,Consequence!$C$2:$G$3,2,FALSE),0)</f>
        <v>0</v>
      </c>
    </row>
    <row r="24" spans="1:10" x14ac:dyDescent="0.25">
      <c r="A24" s="24">
        <v>23</v>
      </c>
      <c r="B24" s="4"/>
      <c r="C24" s="4"/>
      <c r="D24" s="25"/>
      <c r="E24" s="25"/>
      <c r="F24" s="25"/>
      <c r="G24" s="24" t="str" cm="1">
        <f t="array" ref="G24">IF(OR(D24="",E24="",F24=""),"",INDEX('Risk Rating'!$D$5:$H$9,I24,J24))</f>
        <v/>
      </c>
      <c r="I24" s="23">
        <f>IF(E24&lt;&gt;"",VLOOKUP(E24,Likelihood!$B$6:$C$10,2,FALSE),0)</f>
        <v>0</v>
      </c>
      <c r="J24" s="23">
        <f>IF(F24&lt;&gt;"",HLOOKUP(F24,Consequence!$C$2:$G$3,2,FALSE),0)</f>
        <v>0</v>
      </c>
    </row>
    <row r="25" spans="1:10" x14ac:dyDescent="0.25">
      <c r="A25" s="24">
        <v>24</v>
      </c>
      <c r="B25" s="4"/>
      <c r="C25" s="4"/>
      <c r="D25" s="25"/>
      <c r="E25" s="25"/>
      <c r="F25" s="25"/>
      <c r="G25" s="24" t="str" cm="1">
        <f t="array" ref="G25">IF(OR(D25="",E25="",F25=""),"",INDEX('Risk Rating'!$D$5:$H$9,I25,J25))</f>
        <v/>
      </c>
      <c r="I25" s="23">
        <f>IF(E25&lt;&gt;"",VLOOKUP(E25,Likelihood!$B$6:$C$10,2,FALSE),0)</f>
        <v>0</v>
      </c>
      <c r="J25" s="23">
        <f>IF(F25&lt;&gt;"",HLOOKUP(F25,Consequence!$C$2:$G$3,2,FALSE),0)</f>
        <v>0</v>
      </c>
    </row>
    <row r="26" spans="1:10" x14ac:dyDescent="0.25">
      <c r="A26" s="24">
        <v>25</v>
      </c>
      <c r="B26" s="4"/>
      <c r="C26" s="4"/>
      <c r="D26" s="25"/>
      <c r="E26" s="25"/>
      <c r="F26" s="25"/>
      <c r="G26" s="24" t="str" cm="1">
        <f t="array" ref="G26">IF(OR(D26="",E26="",F26=""),"",INDEX('Risk Rating'!$D$5:$H$9,I26,J26))</f>
        <v/>
      </c>
      <c r="I26" s="23">
        <f>IF(E26&lt;&gt;"",VLOOKUP(E26,Likelihood!$B$6:$C$10,2,FALSE),0)</f>
        <v>0</v>
      </c>
      <c r="J26" s="23">
        <f>IF(F26&lt;&gt;"",HLOOKUP(F26,Consequence!$C$2:$G$3,2,FALSE),0)</f>
        <v>0</v>
      </c>
    </row>
    <row r="27" spans="1:10" x14ac:dyDescent="0.25">
      <c r="A27" s="24">
        <v>26</v>
      </c>
      <c r="B27" s="4"/>
      <c r="C27" s="4"/>
      <c r="D27" s="25"/>
      <c r="E27" s="25"/>
      <c r="F27" s="25"/>
      <c r="G27" s="24" t="str" cm="1">
        <f t="array" ref="G27">IF(OR(D27="",E27="",F27=""),"",INDEX('Risk Rating'!$D$5:$H$9,I27,J27))</f>
        <v/>
      </c>
      <c r="I27" s="23">
        <f>IF(E27&lt;&gt;"",VLOOKUP(E27,Likelihood!$B$6:$C$10,2,FALSE),0)</f>
        <v>0</v>
      </c>
      <c r="J27" s="23">
        <f>IF(F27&lt;&gt;"",HLOOKUP(F27,Consequence!$C$2:$G$3,2,FALSE),0)</f>
        <v>0</v>
      </c>
    </row>
    <row r="28" spans="1:10" x14ac:dyDescent="0.25">
      <c r="A28" s="24">
        <v>27</v>
      </c>
      <c r="B28" s="4"/>
      <c r="C28" s="4"/>
      <c r="D28" s="25"/>
      <c r="E28" s="25"/>
      <c r="F28" s="25"/>
      <c r="G28" s="24" t="str" cm="1">
        <f t="array" ref="G28">IF(OR(D28="",E28="",F28=""),"",INDEX('Risk Rating'!$D$5:$H$9,I28,J28))</f>
        <v/>
      </c>
      <c r="I28" s="23">
        <f>IF(E28&lt;&gt;"",VLOOKUP(E28,Likelihood!$B$6:$C$10,2,FALSE),0)</f>
        <v>0</v>
      </c>
      <c r="J28" s="23">
        <f>IF(F28&lt;&gt;"",HLOOKUP(F28,Consequence!$C$2:$G$3,2,FALSE),0)</f>
        <v>0</v>
      </c>
    </row>
    <row r="29" spans="1:10" x14ac:dyDescent="0.25">
      <c r="A29" s="24">
        <v>28</v>
      </c>
      <c r="B29" s="4"/>
      <c r="C29" s="4"/>
      <c r="D29" s="25"/>
      <c r="E29" s="25"/>
      <c r="F29" s="25"/>
      <c r="G29" s="24" t="str" cm="1">
        <f t="array" ref="G29">IF(OR(D29="",E29="",F29=""),"",INDEX('Risk Rating'!$D$5:$H$9,I29,J29))</f>
        <v/>
      </c>
      <c r="I29" s="23">
        <f>IF(E29&lt;&gt;"",VLOOKUP(E29,Likelihood!$B$6:$C$10,2,FALSE),0)</f>
        <v>0</v>
      </c>
      <c r="J29" s="23">
        <f>IF(F29&lt;&gt;"",HLOOKUP(F29,Consequence!$C$2:$G$3,2,FALSE),0)</f>
        <v>0</v>
      </c>
    </row>
    <row r="30" spans="1:10" x14ac:dyDescent="0.25">
      <c r="A30" s="24">
        <v>29</v>
      </c>
      <c r="B30" s="4"/>
      <c r="C30" s="4"/>
      <c r="D30" s="25"/>
      <c r="E30" s="25"/>
      <c r="F30" s="25"/>
      <c r="G30" s="24" t="str" cm="1">
        <f t="array" ref="G30">IF(OR(D30="",E30="",F30=""),"",INDEX('Risk Rating'!$D$5:$H$9,I30,J30))</f>
        <v/>
      </c>
      <c r="I30" s="23">
        <f>IF(E30&lt;&gt;"",VLOOKUP(E30,Likelihood!$B$6:$C$10,2,FALSE),0)</f>
        <v>0</v>
      </c>
      <c r="J30" s="23">
        <f>IF(F30&lt;&gt;"",HLOOKUP(F30,Consequence!$C$2:$G$3,2,FALSE),0)</f>
        <v>0</v>
      </c>
    </row>
    <row r="31" spans="1:10" x14ac:dyDescent="0.25">
      <c r="A31" s="24">
        <v>30</v>
      </c>
      <c r="B31" s="4"/>
      <c r="C31" s="4"/>
      <c r="D31" s="25"/>
      <c r="E31" s="25"/>
      <c r="F31" s="25"/>
      <c r="G31" s="24" t="str" cm="1">
        <f t="array" ref="G31">IF(OR(D31="",E31="",F31=""),"",INDEX('Risk Rating'!$D$5:$H$9,I31,J31))</f>
        <v/>
      </c>
      <c r="I31" s="23">
        <f>IF(E31&lt;&gt;"",VLOOKUP(E31,Likelihood!$B$6:$C$10,2,FALSE),0)</f>
        <v>0</v>
      </c>
      <c r="J31" s="23">
        <f>IF(F31&lt;&gt;"",HLOOKUP(F31,Consequence!$C$2:$G$3,2,FALSE),0)</f>
        <v>0</v>
      </c>
    </row>
  </sheetData>
  <sheetProtection sheet="1" objects="1" scenarios="1"/>
  <protectedRanges>
    <protectedRange algorithmName="SHA-512" hashValue="0BBPAqjy5o30JDDkMCG4YxsmOHD7dbKJzkimFuHkiSd0s7c2nVsSvowI7xh0Tr9TFLhD4QFGm116DzrTkH6Imw==" saltValue="pgw4IMgj8BXbnwRhG3CmxQ==" spinCount="100000" sqref="G1:G1048576" name="Range1"/>
  </protectedRanges>
  <conditionalFormatting sqref="G2:G31">
    <cfRule type="beginsWith" dxfId="3" priority="14" stopIfTrue="1" operator="beginsWith" text="EXTREME">
      <formula>LEFT(G2,LEN("EXTREME"))="EXTREME"</formula>
    </cfRule>
    <cfRule type="beginsWith" dxfId="2" priority="15" stopIfTrue="1" operator="beginsWith" text="HIGH">
      <formula>LEFT(G2,LEN("HIGH"))="HIGH"</formula>
    </cfRule>
    <cfRule type="beginsWith" dxfId="1" priority="16" stopIfTrue="1" operator="beginsWith" text="MEDIUM">
      <formula>LEFT(G2,LEN("MEDIUM"))="MEDIUM"</formula>
    </cfRule>
    <cfRule type="beginsWith" dxfId="0" priority="17" stopIfTrue="1" operator="beginsWith" text="LOW">
      <formula>LEFT(G2,LEN("LOW"))="LOW"</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cellIs" priority="11" stopIfTrue="1" operator="equal" id="{BE67A0D3-9557-4756-B7DA-F3E1DB289F3F}">
            <xm:f>'Control Effectiveness Rating'!$B$7</xm:f>
            <x14:dxf>
              <fill>
                <patternFill>
                  <bgColor rgb="FFFF0000"/>
                </patternFill>
              </fill>
            </x14:dxf>
          </x14:cfRule>
          <x14:cfRule type="cellIs" priority="12" stopIfTrue="1" operator="equal" id="{F83428C8-DE46-4AFC-AA76-50A9BDA4E237}">
            <xm:f>'Control Effectiveness Rating'!$B$6</xm:f>
            <x14:dxf>
              <fill>
                <patternFill>
                  <bgColor rgb="FFFFC000"/>
                </patternFill>
              </fill>
            </x14:dxf>
          </x14:cfRule>
          <x14:cfRule type="cellIs" priority="18" stopIfTrue="1" operator="equal" id="{5887D452-3075-4238-B32F-C6B561425038}">
            <xm:f>'Control Effectiveness Rating'!$B$5</xm:f>
            <x14:dxf>
              <fill>
                <patternFill>
                  <bgColor rgb="FFFFFF00"/>
                </patternFill>
              </fill>
            </x14:dxf>
          </x14:cfRule>
          <x14:cfRule type="cellIs" priority="19" stopIfTrue="1" operator="equal" id="{F2A313B4-300D-460D-A342-CB49397A0DDA}">
            <xm:f>'Control Effectiveness Rating'!$B$4</xm:f>
            <x14:dxf>
              <fill>
                <patternFill>
                  <bgColor rgb="FF92D050"/>
                </patternFill>
              </fill>
            </x14:dxf>
          </x14:cfRule>
          <x14:cfRule type="cellIs" priority="20" stopIfTrue="1" operator="equal" id="{F45146C8-77BA-4A19-9B9D-89D536138CF8}">
            <xm:f>'Control Effectiveness Rating'!$B$3</xm:f>
            <x14:dxf>
              <fill>
                <patternFill>
                  <bgColor rgb="FF00B050"/>
                </patternFill>
              </fill>
            </x14:dxf>
          </x14:cfRule>
          <xm:sqref>D2:D31</xm:sqref>
        </x14:conditionalFormatting>
        <x14:conditionalFormatting xmlns:xm="http://schemas.microsoft.com/office/excel/2006/main">
          <x14:cfRule type="cellIs" priority="6" stopIfTrue="1" operator="equal" id="{44149B1C-445F-46FE-B16E-6E977F5C1588}">
            <xm:f>Likelihood!$B$6</xm:f>
            <x14:dxf>
              <fill>
                <patternFill>
                  <bgColor rgb="FFFF0000"/>
                </patternFill>
              </fill>
            </x14:dxf>
          </x14:cfRule>
          <x14:cfRule type="cellIs" priority="7" stopIfTrue="1" operator="equal" id="{AF0DEDC3-1D66-4A6E-BB77-941936A6D1A6}">
            <xm:f>Likelihood!$B$7</xm:f>
            <x14:dxf>
              <fill>
                <patternFill>
                  <bgColor rgb="FFFFC000"/>
                </patternFill>
              </fill>
            </x14:dxf>
          </x14:cfRule>
          <x14:cfRule type="cellIs" priority="8" stopIfTrue="1" operator="equal" id="{2CB2E8F8-2678-4050-BAF1-4E651593E4BC}">
            <xm:f>Likelihood!$B$8</xm:f>
            <x14:dxf>
              <fill>
                <patternFill>
                  <bgColor rgb="FFFFFF00"/>
                </patternFill>
              </fill>
            </x14:dxf>
          </x14:cfRule>
          <x14:cfRule type="cellIs" priority="9" stopIfTrue="1" operator="equal" id="{100D8E04-4660-409A-9762-B1BA3EEF4D5F}">
            <xm:f>Likelihood!$B$9</xm:f>
            <x14:dxf>
              <fill>
                <patternFill>
                  <bgColor rgb="FF92D050"/>
                </patternFill>
              </fill>
            </x14:dxf>
          </x14:cfRule>
          <x14:cfRule type="cellIs" priority="10" stopIfTrue="1" operator="equal" id="{E52C603C-298B-4D87-A77E-F68D739B9764}">
            <xm:f>Likelihood!$B$10</xm:f>
            <x14:dxf>
              <fill>
                <patternFill>
                  <bgColor rgb="FF00B050"/>
                </patternFill>
              </fill>
            </x14:dxf>
          </x14:cfRule>
          <xm:sqref>E2:E22</xm:sqref>
        </x14:conditionalFormatting>
        <x14:conditionalFormatting xmlns:xm="http://schemas.microsoft.com/office/excel/2006/main">
          <x14:cfRule type="cellIs" priority="1" stopIfTrue="1" operator="equal" id="{956FE8DD-4D63-44D7-9F18-0D82BC0B8BAA}">
            <xm:f>Consequence!$G$2</xm:f>
            <x14:dxf>
              <fill>
                <patternFill>
                  <bgColor rgb="FFFF0000"/>
                </patternFill>
              </fill>
            </x14:dxf>
          </x14:cfRule>
          <x14:cfRule type="cellIs" priority="2" stopIfTrue="1" operator="equal" id="{FA7A4CB5-7FF2-4919-BF6D-00A072BF0E49}">
            <xm:f>Consequence!$F$2</xm:f>
            <x14:dxf>
              <fill>
                <patternFill>
                  <bgColor rgb="FFFFC000"/>
                </patternFill>
              </fill>
            </x14:dxf>
          </x14:cfRule>
          <x14:cfRule type="cellIs" priority="3" stopIfTrue="1" operator="equal" id="{63EA6BA4-D116-43E9-B8D9-54C6B5B9EA49}">
            <xm:f>Consequence!$E$2</xm:f>
            <x14:dxf>
              <fill>
                <patternFill>
                  <bgColor rgb="FFFFFF00"/>
                </patternFill>
              </fill>
            </x14:dxf>
          </x14:cfRule>
          <x14:cfRule type="cellIs" priority="4" stopIfTrue="1" operator="equal" id="{ACAA5648-35C3-49E6-8C20-DC46870D0D22}">
            <xm:f>Consequence!$D$2</xm:f>
            <x14:dxf>
              <fill>
                <patternFill>
                  <bgColor rgb="FF92D050"/>
                </patternFill>
              </fill>
            </x14:dxf>
          </x14:cfRule>
          <x14:cfRule type="cellIs" priority="5" stopIfTrue="1" operator="equal" id="{2FE55782-6EC2-4BA7-A27C-72774860150A}">
            <xm:f>Consequence!$C$2</xm:f>
            <x14:dxf>
              <fill>
                <patternFill>
                  <bgColor rgb="FF00B050"/>
                </patternFill>
              </fill>
            </x14:dxf>
          </x14:cfRule>
          <xm:sqref>F2:F22</xm:sqref>
        </x14:conditionalFormatting>
      </x14:conditionalFormattings>
    </ext>
    <ext xmlns:x14="http://schemas.microsoft.com/office/spreadsheetml/2009/9/main" uri="{CCE6A557-97BC-4b89-ADB6-D9C93CAAB3DF}">
      <x14:dataValidations xmlns:xm="http://schemas.microsoft.com/office/excel/2006/main" xWindow="1019" yWindow="396" count="8">
        <x14:dataValidation type="list" allowBlank="1" showInputMessage="1" showErrorMessage="1" errorTitle="Control rating" error="Please select from dropdown list." promptTitle="Existing control rating" prompt="Select rating from dropdown list that best describes the current effectiveness of existing controls" xr:uid="{F7A6B11B-B005-4EBF-AF29-36E8A3BD6AB2}">
          <x14:formula1>
            <xm:f>'Control Effectiveness Rating'!$C$3:$C$5</xm:f>
          </x14:formula1>
          <xm:sqref>D23:D31</xm:sqref>
        </x14:dataValidation>
        <x14:dataValidation type="list" allowBlank="1" showInputMessage="1" showErrorMessage="1" errorTitle="Select dropdown" error="Please select the likelihood from the dropdown list." promptTitle="Likelihood of Risk Occurring" prompt="Select the description from the dropdown list that best indicates the likelihood of the risk event occurring." xr:uid="{F6C45E93-0496-4150-9448-3598EB74C522}">
          <x14:formula1>
            <xm:f>Likelihood!$B$6:$B$10</xm:f>
          </x14:formula1>
          <xm:sqref>E2 E4:E31</xm:sqref>
        </x14:dataValidation>
        <x14:dataValidation type="list" allowBlank="1" showInputMessage="1" showErrorMessage="1" errorTitle="Select consequence from dropdown" error="Please selectt from the dropdown list." promptTitle="Consequence of Risk Event" prompt="Please select the description from the dropdown list  that best describes the consequence of the risk event occuring." xr:uid="{7687D585-BD00-4248-A446-CAE0ACB5FFAC}">
          <x14:formula1>
            <xm:f>Consequence!#REF!</xm:f>
          </x14:formula1>
          <xm:sqref>F23:F31</xm:sqref>
        </x14:dataValidation>
        <x14:dataValidation type="list" allowBlank="1" showInputMessage="1" showErrorMessage="1" errorTitle="Control rating" error="Please select from dropdown list." promptTitle="Existing control rating" prompt="Select rating from dropdown list that best describes the current effectiveness of existing controls" xr:uid="{6D3BC0A5-E1AA-4241-B077-0C05898D145C}">
          <x14:formula1>
            <xm:f>'Control Effectiveness Rating'!$B$3:$B$7</xm:f>
          </x14:formula1>
          <xm:sqref>D2 D4:D22</xm:sqref>
        </x14:dataValidation>
        <x14:dataValidation type="list" allowBlank="1" showInputMessage="1" showErrorMessage="1" errorTitle="Select consequence from dropdown" error="Please selectt from the dropdown list." promptTitle="Consequence of Risk Event" prompt="Please select the description from the dropdown list  that best describes the consequence of the risk event occuring." xr:uid="{39C5C0DA-ED79-4677-AE4E-DE51FEDE6756}">
          <x14:formula1>
            <xm:f>Consequence!$C$2:$G$2</xm:f>
          </x14:formula1>
          <xm:sqref>F2 F4:F22</xm:sqref>
        </x14:dataValidation>
        <x14:dataValidation type="list" allowBlank="1" showInputMessage="1" showErrorMessage="1" errorTitle="Control rating" error="Please select from dropdown list." promptTitle="Contol Efectiveness Rating" prompt="Select rating from dropdown list that best describes the effectiveness of the controls" xr:uid="{FE82ABC2-78AA-4389-B143-FF988491D2DE}">
          <x14:formula1>
            <xm:f>'Control Effectiveness Rating'!$B$3:$B$7</xm:f>
          </x14:formula1>
          <xm:sqref>D3</xm:sqref>
        </x14:dataValidation>
        <x14:dataValidation type="list" allowBlank="1" showInputMessage="1" showErrorMessage="1" errorTitle="Select dropdown" error="Please select the likelihood from the dropdown list." promptTitle="Likelihood " prompt="Select the description from the dropdown list that best indicates the likelihood the goal will not be achieved." xr:uid="{3E42DB8F-01DF-4307-ADAB-FDD54D3FD6DF}">
          <x14:formula1>
            <xm:f>Likelihood!$B$6:$B$10</xm:f>
          </x14:formula1>
          <xm:sqref>E3</xm:sqref>
        </x14:dataValidation>
        <x14:dataValidation type="list" allowBlank="1" showInputMessage="1" showErrorMessage="1" errorTitle="Select consequence from dropdown" error="Please selectt from the dropdown list." promptTitle="Consequence" prompt="Please select the description from the dropdown list  that best describes the consequence if the goal is not achieved." xr:uid="{3F772F9E-234A-4B0B-AC7E-5DB364D5476C}">
          <x14:formula1>
            <xm:f>Consequence!$C$2:$G$2</xm:f>
          </x14:formula1>
          <xm:sqref>F3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C7614-51AB-40E3-AE68-C232BDF7C52E}">
  <dimension ref="B1:D7"/>
  <sheetViews>
    <sheetView workbookViewId="0">
      <selection activeCell="B12" sqref="B12"/>
    </sheetView>
  </sheetViews>
  <sheetFormatPr defaultRowHeight="15" x14ac:dyDescent="0.25"/>
  <cols>
    <col min="1" max="1" width="9.140625" style="6"/>
    <col min="2" max="2" width="14.140625" style="6" customWidth="1"/>
    <col min="3" max="3" width="11.85546875" style="6" customWidth="1"/>
    <col min="4" max="4" width="72.5703125" style="6" customWidth="1"/>
    <col min="5" max="16384" width="9.140625" style="6"/>
  </cols>
  <sheetData>
    <row r="1" spans="2:4" ht="30" customHeight="1" x14ac:dyDescent="0.25"/>
    <row r="2" spans="2:4" ht="50.1" customHeight="1" x14ac:dyDescent="0.25">
      <c r="B2" s="7" t="s">
        <v>5</v>
      </c>
      <c r="C2" s="7" t="s">
        <v>102</v>
      </c>
      <c r="D2" s="7" t="s">
        <v>6</v>
      </c>
    </row>
    <row r="3" spans="2:4" ht="50.1" customHeight="1" x14ac:dyDescent="0.25">
      <c r="B3" s="8" t="s">
        <v>103</v>
      </c>
      <c r="C3" s="9">
        <v>5</v>
      </c>
      <c r="D3" s="10" t="s">
        <v>104</v>
      </c>
    </row>
    <row r="4" spans="2:4" ht="50.1" customHeight="1" x14ac:dyDescent="0.25">
      <c r="B4" s="11" t="s">
        <v>132</v>
      </c>
      <c r="C4" s="9">
        <v>4</v>
      </c>
      <c r="D4" s="10" t="s">
        <v>105</v>
      </c>
    </row>
    <row r="5" spans="2:4" ht="50.1" customHeight="1" x14ac:dyDescent="0.25">
      <c r="B5" s="12" t="s">
        <v>133</v>
      </c>
      <c r="C5" s="9">
        <v>3</v>
      </c>
      <c r="D5" s="10" t="s">
        <v>106</v>
      </c>
    </row>
    <row r="6" spans="2:4" ht="50.1" customHeight="1" x14ac:dyDescent="0.25">
      <c r="B6" s="13" t="s">
        <v>134</v>
      </c>
      <c r="C6" s="9">
        <v>2</v>
      </c>
      <c r="D6" s="10" t="s">
        <v>107</v>
      </c>
    </row>
    <row r="7" spans="2:4" ht="50.1" customHeight="1" x14ac:dyDescent="0.25">
      <c r="B7" s="14" t="s">
        <v>135</v>
      </c>
      <c r="C7" s="9">
        <v>1</v>
      </c>
      <c r="D7" s="10" t="s">
        <v>108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3F3A0-B1C0-4628-9D81-460DA3516BEA}">
  <dimension ref="B5:F10"/>
  <sheetViews>
    <sheetView topLeftCell="A4" workbookViewId="0">
      <selection activeCell="D26" sqref="D26"/>
    </sheetView>
  </sheetViews>
  <sheetFormatPr defaultRowHeight="15" x14ac:dyDescent="0.25"/>
  <cols>
    <col min="1" max="1" width="9.140625" style="6"/>
    <col min="2" max="2" width="12.85546875" style="6" bestFit="1" customWidth="1"/>
    <col min="3" max="3" width="9.42578125" style="6" customWidth="1"/>
    <col min="4" max="4" width="44.42578125" style="6" bestFit="1" customWidth="1"/>
    <col min="5" max="5" width="37.7109375" style="6" bestFit="1" customWidth="1"/>
    <col min="6" max="6" width="80.5703125" style="6" customWidth="1"/>
    <col min="7" max="16384" width="9.140625" style="6"/>
  </cols>
  <sheetData>
    <row r="5" spans="2:6" ht="30" customHeight="1" x14ac:dyDescent="0.25">
      <c r="B5" s="7" t="s">
        <v>5</v>
      </c>
      <c r="C5" s="7" t="s">
        <v>102</v>
      </c>
      <c r="D5" s="7" t="s">
        <v>7</v>
      </c>
      <c r="E5" s="7" t="s">
        <v>109</v>
      </c>
      <c r="F5" s="7" t="s">
        <v>110</v>
      </c>
    </row>
    <row r="6" spans="2:6" ht="30" customHeight="1" x14ac:dyDescent="0.25">
      <c r="B6" s="14" t="s">
        <v>8</v>
      </c>
      <c r="C6" s="9">
        <v>5</v>
      </c>
      <c r="D6" s="15" t="s">
        <v>111</v>
      </c>
      <c r="E6" s="16" t="s">
        <v>121</v>
      </c>
      <c r="F6" s="15" t="s">
        <v>112</v>
      </c>
    </row>
    <row r="7" spans="2:6" ht="30" customHeight="1" x14ac:dyDescent="0.25">
      <c r="B7" s="13" t="s">
        <v>9</v>
      </c>
      <c r="C7" s="9">
        <v>4</v>
      </c>
      <c r="D7" s="15" t="s">
        <v>113</v>
      </c>
      <c r="E7" s="16" t="s">
        <v>122</v>
      </c>
      <c r="F7" s="15" t="s">
        <v>114</v>
      </c>
    </row>
    <row r="8" spans="2:6" ht="30" customHeight="1" x14ac:dyDescent="0.25">
      <c r="B8" s="12" t="s">
        <v>10</v>
      </c>
      <c r="C8" s="9">
        <v>3</v>
      </c>
      <c r="D8" s="15" t="s">
        <v>115</v>
      </c>
      <c r="E8" s="16" t="s">
        <v>123</v>
      </c>
      <c r="F8" s="15" t="s">
        <v>116</v>
      </c>
    </row>
    <row r="9" spans="2:6" ht="30" customHeight="1" x14ac:dyDescent="0.25">
      <c r="B9" s="11" t="s">
        <v>11</v>
      </c>
      <c r="C9" s="9">
        <v>2</v>
      </c>
      <c r="D9" s="15" t="s">
        <v>117</v>
      </c>
      <c r="E9" s="16" t="s">
        <v>124</v>
      </c>
      <c r="F9" s="15" t="s">
        <v>118</v>
      </c>
    </row>
    <row r="10" spans="2:6" ht="30" customHeight="1" x14ac:dyDescent="0.25">
      <c r="B10" s="8" t="s">
        <v>12</v>
      </c>
      <c r="C10" s="9">
        <v>1</v>
      </c>
      <c r="D10" s="15" t="s">
        <v>119</v>
      </c>
      <c r="E10" s="16" t="s">
        <v>125</v>
      </c>
      <c r="F10" s="15" t="s">
        <v>120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21063-B28C-4594-8093-D8E6C58F286C}">
  <dimension ref="B2:G8"/>
  <sheetViews>
    <sheetView workbookViewId="0">
      <selection activeCell="C2" sqref="C2"/>
    </sheetView>
  </sheetViews>
  <sheetFormatPr defaultRowHeight="15" x14ac:dyDescent="0.25"/>
  <cols>
    <col min="1" max="1" width="9.140625" style="6"/>
    <col min="2" max="2" width="21.7109375" style="6" customWidth="1"/>
    <col min="3" max="4" width="20.140625" style="6" customWidth="1"/>
    <col min="5" max="5" width="23" style="6" customWidth="1"/>
    <col min="6" max="6" width="21" style="6" customWidth="1"/>
    <col min="7" max="7" width="23.140625" style="6" customWidth="1"/>
    <col min="8" max="16384" width="9.140625" style="6"/>
  </cols>
  <sheetData>
    <row r="2" spans="2:7" ht="20.100000000000001" customHeight="1" x14ac:dyDescent="0.25">
      <c r="B2" s="9" t="s">
        <v>5</v>
      </c>
      <c r="C2" s="8" t="s">
        <v>126</v>
      </c>
      <c r="D2" s="11" t="s">
        <v>13</v>
      </c>
      <c r="E2" s="12" t="s">
        <v>14</v>
      </c>
      <c r="F2" s="13" t="s">
        <v>15</v>
      </c>
      <c r="G2" s="14" t="s">
        <v>16</v>
      </c>
    </row>
    <row r="3" spans="2:7" ht="20.100000000000001" customHeight="1" x14ac:dyDescent="0.25">
      <c r="B3" s="9" t="s">
        <v>4</v>
      </c>
      <c r="C3" s="8">
        <v>1</v>
      </c>
      <c r="D3" s="11">
        <v>2</v>
      </c>
      <c r="E3" s="12">
        <v>3</v>
      </c>
      <c r="F3" s="13">
        <v>4</v>
      </c>
      <c r="G3" s="14">
        <v>5</v>
      </c>
    </row>
    <row r="4" spans="2:7" ht="69.95" customHeight="1" x14ac:dyDescent="0.25">
      <c r="B4" s="9" t="s">
        <v>17</v>
      </c>
      <c r="C4" s="17" t="s">
        <v>18</v>
      </c>
      <c r="D4" s="17" t="s">
        <v>19</v>
      </c>
      <c r="E4" s="17" t="s">
        <v>52</v>
      </c>
      <c r="F4" s="17" t="s">
        <v>53</v>
      </c>
      <c r="G4" s="17" t="s">
        <v>20</v>
      </c>
    </row>
    <row r="5" spans="2:7" ht="69.95" customHeight="1" x14ac:dyDescent="0.25">
      <c r="B5" s="9" t="s">
        <v>21</v>
      </c>
      <c r="C5" s="17" t="s">
        <v>54</v>
      </c>
      <c r="D5" s="17" t="s">
        <v>55</v>
      </c>
      <c r="E5" s="17" t="s">
        <v>56</v>
      </c>
      <c r="F5" s="17" t="s">
        <v>57</v>
      </c>
      <c r="G5" s="17" t="s">
        <v>58</v>
      </c>
    </row>
    <row r="6" spans="2:7" ht="90" x14ac:dyDescent="0.25">
      <c r="B6" s="9" t="s">
        <v>22</v>
      </c>
      <c r="C6" s="17" t="s">
        <v>23</v>
      </c>
      <c r="D6" s="17" t="s">
        <v>24</v>
      </c>
      <c r="E6" s="17" t="s">
        <v>25</v>
      </c>
      <c r="F6" s="17" t="s">
        <v>26</v>
      </c>
      <c r="G6" s="17" t="s">
        <v>51</v>
      </c>
    </row>
    <row r="7" spans="2:7" ht="105" customHeight="1" x14ac:dyDescent="0.25">
      <c r="B7" s="9" t="s">
        <v>27</v>
      </c>
      <c r="C7" s="17" t="s">
        <v>28</v>
      </c>
      <c r="D7" s="17" t="s">
        <v>29</v>
      </c>
      <c r="E7" s="17" t="s">
        <v>30</v>
      </c>
      <c r="F7" s="17" t="s">
        <v>31</v>
      </c>
      <c r="G7" s="17" t="s">
        <v>32</v>
      </c>
    </row>
    <row r="8" spans="2:7" ht="69.95" customHeight="1" x14ac:dyDescent="0.25">
      <c r="B8" s="9" t="s">
        <v>33</v>
      </c>
      <c r="C8" s="17" t="s">
        <v>34</v>
      </c>
      <c r="D8" s="17" t="s">
        <v>35</v>
      </c>
      <c r="E8" s="17" t="s">
        <v>36</v>
      </c>
      <c r="F8" s="17" t="s">
        <v>37</v>
      </c>
      <c r="G8" s="17" t="s">
        <v>38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4BBDD-EEB2-45FF-8520-A11E7A0F9001}">
  <dimension ref="A2:H14"/>
  <sheetViews>
    <sheetView workbookViewId="0">
      <selection activeCell="C15" sqref="C15"/>
    </sheetView>
  </sheetViews>
  <sheetFormatPr defaultRowHeight="15" x14ac:dyDescent="0.25"/>
  <cols>
    <col min="1" max="8" width="16.7109375" style="6" customWidth="1"/>
    <col min="9" max="16384" width="9.140625" style="6"/>
  </cols>
  <sheetData>
    <row r="2" spans="1:8" ht="30" customHeight="1" x14ac:dyDescent="0.25">
      <c r="D2" s="26" t="s">
        <v>130</v>
      </c>
      <c r="E2" s="27"/>
      <c r="F2" s="27"/>
      <c r="G2" s="27"/>
      <c r="H2" s="28"/>
    </row>
    <row r="3" spans="1:8" ht="30" customHeight="1" x14ac:dyDescent="0.25">
      <c r="D3" s="9" t="s">
        <v>39</v>
      </c>
      <c r="E3" s="9" t="s">
        <v>13</v>
      </c>
      <c r="F3" s="9" t="s">
        <v>14</v>
      </c>
      <c r="G3" s="9" t="s">
        <v>15</v>
      </c>
      <c r="H3" s="9" t="s">
        <v>16</v>
      </c>
    </row>
    <row r="4" spans="1:8" ht="30" customHeight="1" x14ac:dyDescent="0.25">
      <c r="D4" s="9">
        <v>1</v>
      </c>
      <c r="E4" s="9">
        <v>2</v>
      </c>
      <c r="F4" s="9">
        <v>3</v>
      </c>
      <c r="G4" s="9">
        <v>4</v>
      </c>
      <c r="H4" s="9">
        <v>5</v>
      </c>
    </row>
    <row r="5" spans="1:8" ht="30" customHeight="1" x14ac:dyDescent="0.25">
      <c r="A5" s="29" t="s">
        <v>131</v>
      </c>
      <c r="B5" s="9" t="s">
        <v>12</v>
      </c>
      <c r="C5" s="9">
        <v>1</v>
      </c>
      <c r="D5" s="8" t="s">
        <v>127</v>
      </c>
      <c r="E5" s="8" t="s">
        <v>128</v>
      </c>
      <c r="F5" s="11" t="s">
        <v>49</v>
      </c>
      <c r="G5" s="11" t="s">
        <v>45</v>
      </c>
      <c r="H5" s="12" t="s">
        <v>40</v>
      </c>
    </row>
    <row r="6" spans="1:8" ht="30" customHeight="1" x14ac:dyDescent="0.25">
      <c r="A6" s="30"/>
      <c r="B6" s="9" t="s">
        <v>11</v>
      </c>
      <c r="C6" s="9">
        <v>2</v>
      </c>
      <c r="D6" s="8" t="s">
        <v>128</v>
      </c>
      <c r="E6" s="11" t="s">
        <v>45</v>
      </c>
      <c r="F6" s="11" t="s">
        <v>129</v>
      </c>
      <c r="G6" s="12" t="s">
        <v>46</v>
      </c>
      <c r="H6" s="13" t="s">
        <v>41</v>
      </c>
    </row>
    <row r="7" spans="1:8" ht="30" customHeight="1" x14ac:dyDescent="0.25">
      <c r="A7" s="30"/>
      <c r="B7" s="9" t="s">
        <v>10</v>
      </c>
      <c r="C7" s="9">
        <v>3</v>
      </c>
      <c r="D7" s="11" t="s">
        <v>49</v>
      </c>
      <c r="E7" s="11" t="s">
        <v>129</v>
      </c>
      <c r="F7" s="12" t="s">
        <v>50</v>
      </c>
      <c r="G7" s="13" t="s">
        <v>47</v>
      </c>
      <c r="H7" s="13" t="s">
        <v>42</v>
      </c>
    </row>
    <row r="8" spans="1:8" ht="30" customHeight="1" x14ac:dyDescent="0.25">
      <c r="A8" s="30"/>
      <c r="B8" s="9" t="s">
        <v>9</v>
      </c>
      <c r="C8" s="9">
        <v>4</v>
      </c>
      <c r="D8" s="11" t="s">
        <v>45</v>
      </c>
      <c r="E8" s="12" t="s">
        <v>46</v>
      </c>
      <c r="F8" s="13" t="s">
        <v>47</v>
      </c>
      <c r="G8" s="13" t="s">
        <v>48</v>
      </c>
      <c r="H8" s="14" t="s">
        <v>43</v>
      </c>
    </row>
    <row r="9" spans="1:8" ht="30" customHeight="1" x14ac:dyDescent="0.25">
      <c r="A9" s="31"/>
      <c r="B9" s="9" t="s">
        <v>8</v>
      </c>
      <c r="C9" s="9">
        <v>5</v>
      </c>
      <c r="D9" s="12" t="s">
        <v>40</v>
      </c>
      <c r="E9" s="13" t="s">
        <v>41</v>
      </c>
      <c r="F9" s="13" t="s">
        <v>42</v>
      </c>
      <c r="G9" s="14" t="s">
        <v>43</v>
      </c>
      <c r="H9" s="14" t="s">
        <v>44</v>
      </c>
    </row>
    <row r="14" spans="1:8" x14ac:dyDescent="0.25">
      <c r="C14" s="32" t="s">
        <v>139</v>
      </c>
      <c r="E14" s="6">
        <v>123</v>
      </c>
    </row>
  </sheetData>
  <mergeCells count="2">
    <mergeCell ref="D2:H2"/>
    <mergeCell ref="A5:A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7A3B87074623A46BE0A585957F68BED" ma:contentTypeVersion="17" ma:contentTypeDescription="Create a new document." ma:contentTypeScope="" ma:versionID="7f7c8c6d4b74970a2fe9d07b063f1de9">
  <xsd:schema xmlns:xsd="http://www.w3.org/2001/XMLSchema" xmlns:xs="http://www.w3.org/2001/XMLSchema" xmlns:p="http://schemas.microsoft.com/office/2006/metadata/properties" xmlns:ns2="40670855-f4be-42ca-969d-c6c04e0bb7a6" xmlns:ns3="e084a29a-7546-4a18-ad6b-b58319a5dd55" targetNamespace="http://schemas.microsoft.com/office/2006/metadata/properties" ma:root="true" ma:fieldsID="95de62c829e172d3ee144fb016fe933f" ns2:_="" ns3:_="">
    <xsd:import namespace="40670855-f4be-42ca-969d-c6c04e0bb7a6"/>
    <xsd:import namespace="e084a29a-7546-4a18-ad6b-b58319a5dd5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3:SharedWithUsers" minOccurs="0"/>
                <xsd:element ref="ns3:SharedWithDetail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670855-f4be-42ca-969d-c6c04e0bb7a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34bc91b-6252-4113-ba99-a7442f03c7b2"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084a29a-7546-4a18-ad6b-b58319a5dd5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8446f2a-9c4b-4480-a0fa-e939dd3dcf80}" ma:internalName="TaxCatchAll" ma:showField="CatchAllData" ma:web="e084a29a-7546-4a18-ad6b-b58319a5dd55">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0670855-f4be-42ca-969d-c6c04e0bb7a6">
      <Terms xmlns="http://schemas.microsoft.com/office/infopath/2007/PartnerControls"/>
    </lcf76f155ced4ddcb4097134ff3c332f>
    <TaxCatchAll xmlns="e084a29a-7546-4a18-ad6b-b58319a5dd5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46F57FA-1FCC-4AA5-A55A-7B1D211D9D46}"/>
</file>

<file path=customXml/itemProps2.xml><?xml version="1.0" encoding="utf-8"?>
<ds:datastoreItem xmlns:ds="http://schemas.openxmlformats.org/officeDocument/2006/customXml" ds:itemID="{E7C082C5-7628-4D99-8DB4-8BFCDAF3C59F}">
  <ds:schemaRefs>
    <ds:schemaRef ds:uri="http://schemas.microsoft.com/office/2006/metadata/properties"/>
    <ds:schemaRef ds:uri="http://schemas.microsoft.com/office/infopath/2007/PartnerControls"/>
    <ds:schemaRef ds:uri="3234f04c-3e4a-4865-9afb-e53ce1e50498"/>
  </ds:schemaRefs>
</ds:datastoreItem>
</file>

<file path=customXml/itemProps3.xml><?xml version="1.0" encoding="utf-8"?>
<ds:datastoreItem xmlns:ds="http://schemas.openxmlformats.org/officeDocument/2006/customXml" ds:itemID="{A7049C2A-7718-4609-9954-B0B954DC26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Risk Register</vt:lpstr>
      <vt:lpstr>Control Effectiveness Rating</vt:lpstr>
      <vt:lpstr>Likelihood</vt:lpstr>
      <vt:lpstr>Consequence</vt:lpstr>
      <vt:lpstr>Risk Rating</vt:lpstr>
    </vt:vector>
  </TitlesOfParts>
  <Company>The Perth Diocesan Trustees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Brown</dc:creator>
  <cp:lastModifiedBy>Mike Brown</cp:lastModifiedBy>
  <dcterms:created xsi:type="dcterms:W3CDTF">2021-11-18T00:51:44Z</dcterms:created>
  <dcterms:modified xsi:type="dcterms:W3CDTF">2023-12-01T01:30:14Z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0x010100D7A3B87074623A46BE0A585957F68BED</vt:lpwstr>
  </property>
  <property fmtid="{D5CDD505-2E9C-101B-9397-08002B2CF9AE}" pid="3" name="MediaServiceImageTags">
    <vt:lpwstr/>
  </property>
</Properties>
</file>