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heperthdiocesantrustees.sharepoint.com/sites/operations-RiskManagement/Shared Documents/Risk Management/Risk Register/Parish/"/>
    </mc:Choice>
  </mc:AlternateContent>
  <xr:revisionPtr revIDLastSave="250" documentId="8_{2210DE1B-D40A-4B06-B70A-29F4FAA46704}" xr6:coauthVersionLast="47" xr6:coauthVersionMax="47" xr10:uidLastSave="{ABDE977B-1298-490F-ADE0-0EC2A67864DA}"/>
  <workbookProtection workbookAlgorithmName="SHA-512" workbookHashValue="/64AEvWVM/M+MiTf0S2VvYN3LtD4+74Cn3HwITFhUtbqi4eWAk8fbG55LFLtY5etap95PYi1FMH7Bq8jZveohA==" workbookSaltValue="g4Y+a2jnbEIvcaEvEhYAJA==" workbookSpinCount="100000" lockStructure="1"/>
  <bookViews>
    <workbookView xWindow="-120" yWindow="-120" windowWidth="29040" windowHeight="15720" xr2:uid="{30FD356B-53D3-4A05-8B43-BFD22792CFD7}"/>
  </bookViews>
  <sheets>
    <sheet name="Risk Register" sheetId="1" r:id="rId1"/>
    <sheet name="Control Effectiveness Rating" sheetId="2" r:id="rId2"/>
    <sheet name="Likelihood" sheetId="3" r:id="rId3"/>
    <sheet name="Consequence" sheetId="4" r:id="rId4"/>
    <sheet name="Risk Rating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" i="1" l="1" a="1"/>
  <c r="G6" i="1"/>
  <c r="G7" i="1" a="1"/>
  <c r="G7" i="1" s="1"/>
  <c r="G8" i="1" a="1"/>
  <c r="G8" i="1" s="1"/>
  <c r="G9" i="1" a="1"/>
  <c r="G9" i="1" s="1"/>
  <c r="G10" i="1" a="1"/>
  <c r="G10" i="1"/>
  <c r="I2" i="1"/>
  <c r="G2" i="1" s="1" a="1"/>
  <c r="G2" i="1" s="1"/>
  <c r="J2" i="1"/>
  <c r="I4" i="1" l="1"/>
  <c r="I5" i="1"/>
  <c r="G5" i="1" s="1" a="1"/>
  <c r="G5" i="1" s="1"/>
  <c r="I3" i="1"/>
  <c r="I6" i="1"/>
  <c r="I7" i="1"/>
  <c r="I8" i="1"/>
  <c r="I9" i="1"/>
  <c r="I10" i="1"/>
  <c r="J4" i="1"/>
  <c r="J5" i="1"/>
  <c r="J3" i="1"/>
  <c r="J6" i="1"/>
  <c r="J7" i="1"/>
  <c r="J8" i="1"/>
  <c r="J9" i="1"/>
  <c r="J10" i="1"/>
  <c r="G4" i="1" l="1" a="1"/>
  <c r="G4" i="1" s="1"/>
  <c r="G3" i="1" a="1"/>
  <c r="G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<sst xmlns="http://schemas.openxmlformats.org/spreadsheetml/2006/main" count="136" uniqueCount="113">
  <si>
    <t>Risk Number</t>
  </si>
  <si>
    <t>Likelihood</t>
  </si>
  <si>
    <t>Risk Rating</t>
  </si>
  <si>
    <t>Consequence</t>
  </si>
  <si>
    <t>LEVEL</t>
  </si>
  <si>
    <t>RATING</t>
  </si>
  <si>
    <t>DESCRIPTION</t>
  </si>
  <si>
    <t>FREQUENCY</t>
  </si>
  <si>
    <t>Almost Certain</t>
  </si>
  <si>
    <t>Likely</t>
  </si>
  <si>
    <t>Possible</t>
  </si>
  <si>
    <t>Unlikely</t>
  </si>
  <si>
    <t>Rare</t>
  </si>
  <si>
    <t>Minor</t>
  </si>
  <si>
    <t>Moderate</t>
  </si>
  <si>
    <t>Major</t>
  </si>
  <si>
    <t>Catastrophic</t>
  </si>
  <si>
    <t>PEOPLE</t>
  </si>
  <si>
    <t>Negligible injuries</t>
  </si>
  <si>
    <t>First aid injuries</t>
  </si>
  <si>
    <t>Fatality, permanent disability</t>
  </si>
  <si>
    <t>FINANCIAL</t>
  </si>
  <si>
    <t>OPERATIONS</t>
  </si>
  <si>
    <t>No material service interruption</t>
  </si>
  <si>
    <t>Temporary interruption to an activity – backlog cleared with existing resources</t>
  </si>
  <si>
    <t>Interruption to Service Unit/(s) deliverables – backlog cleared by additional resources</t>
  </si>
  <si>
    <t>Prolonged interruption of critical core service deliverables – additional resources; performance affected</t>
  </si>
  <si>
    <t>REPUTATION</t>
  </si>
  <si>
    <t>Unsubstantiated, localised low impact on key stakeholder trust, low profile or no media item</t>
  </si>
  <si>
    <t>Substantiated, localised impact on key stakeholder trust or low media item</t>
  </si>
  <si>
    <t>Substantiated, public embarrassment, moderate impact on key stakeholder trust or moderate media profile</t>
  </si>
  <si>
    <t>Substantiated, public embarrassment, widespread high impact on key stakeholder trust, high media profile, third party actions</t>
  </si>
  <si>
    <t>Substantiated, public embarrassment, widespread loss of key stakeholder trust, high widespread multiple media profile, third party actions</t>
  </si>
  <si>
    <t>LEGAL / COMPLIANCE</t>
  </si>
  <si>
    <t>Occasional noticeable temporary non-compliances</t>
  </si>
  <si>
    <t>Regular noticeable temporary non-compliances</t>
  </si>
  <si>
    <t>Non-compliance with significant regulatory requirements imposed</t>
  </si>
  <si>
    <t>Non-compliance results in termination of services or imposed penalties</t>
  </si>
  <si>
    <t>Non-compliance results in criminal charges or significant damages or penalties</t>
  </si>
  <si>
    <t>Negligible</t>
  </si>
  <si>
    <t>MEDIUM (5)</t>
  </si>
  <si>
    <t>HIGH (10)</t>
  </si>
  <si>
    <t>HIGH (15)</t>
  </si>
  <si>
    <t>EXTREME (20)</t>
  </si>
  <si>
    <t>EXTREME (25)</t>
  </si>
  <si>
    <t>LOW (4)</t>
  </si>
  <si>
    <t>MEDIUM (8)</t>
  </si>
  <si>
    <t>HIGH (12)</t>
  </si>
  <si>
    <t>HIGH (16)</t>
  </si>
  <si>
    <t>LOW (3)</t>
  </si>
  <si>
    <t>MEDIUM (9)</t>
  </si>
  <si>
    <t>Indeterminate prolonged interruption of critical core service deliverables – non performance</t>
  </si>
  <si>
    <t>Medical type injuries or Lost Time to Injury &lt; 5 days</t>
  </si>
  <si>
    <t>Lost time injury &gt; 5 days</t>
  </si>
  <si>
    <t>Less than $1,000</t>
  </si>
  <si>
    <t>$1,000 - $5,000</t>
  </si>
  <si>
    <t>$5,000 - $10,000</t>
  </si>
  <si>
    <t>$10,000 - $20,000</t>
  </si>
  <si>
    <t>More than $20,000</t>
  </si>
  <si>
    <t>Likelihood Value</t>
  </si>
  <si>
    <t>Consequence Value</t>
  </si>
  <si>
    <t>Effective</t>
  </si>
  <si>
    <t>SCORE</t>
  </si>
  <si>
    <t>Virtually no credible control. Management has no confidence that any degree of control is being achieved due to poor control design or very limited operational effectiveness.</t>
  </si>
  <si>
    <t>Control design is effective with no major control improvements required.  
Controls are effectively performed to design specification.</t>
  </si>
  <si>
    <t>Control design is satisfactory; however minor improvements have been identified.  
Controls are performing low levels for the design specification and need improvement.</t>
  </si>
  <si>
    <t>Control design is satisfactory; however major improvements have been identified.  
Controls are performing below design specification and need major improvement.</t>
  </si>
  <si>
    <t>Controls have not been fully developed.    
The control is not performing as designed and the control system is largely ineffective.</t>
  </si>
  <si>
    <t>The risk is expected to occur at least once in the next 12 months</t>
  </si>
  <si>
    <t>There is a strong possibility that the risk will occur in the next 24 months</t>
  </si>
  <si>
    <t>The risk might occur in the next 3 years</t>
  </si>
  <si>
    <t>There is a small possibility that the risk will occur in the next 3 years</t>
  </si>
  <si>
    <t>There is a remote possibility the risk will occur in 3-5 years</t>
  </si>
  <si>
    <t>Without control improvement, it is almost certain this risk will eventuate at some point in the next 12 months.</t>
  </si>
  <si>
    <t>Without control improvement, it is more likely than not this risk will eventuate in the next 24 months</t>
  </si>
  <si>
    <t>Without control improvement, the risk may eventuate in the next 3 years</t>
  </si>
  <si>
    <t>The strength of the internal controls means it is more likely the risk would eventuate caused by external factors</t>
  </si>
  <si>
    <t>The strength of the controls means that if the risk eventuates it is most likely result of external circumstances outside of the control of the organisation</t>
  </si>
  <si>
    <r>
      <t xml:space="preserve">Less than 10% </t>
    </r>
    <r>
      <rPr>
        <sz val="8"/>
        <rFont val="Calibri"/>
        <family val="2"/>
      </rPr>
      <t>of the risk controls are Effective or Mostly Effective</t>
    </r>
  </si>
  <si>
    <r>
      <t xml:space="preserve">Only 10-30% </t>
    </r>
    <r>
      <rPr>
        <sz val="8"/>
        <rFont val="Calibri"/>
        <family val="2"/>
      </rPr>
      <t>of the risk controls are Effective or Mostly Effective</t>
    </r>
  </si>
  <si>
    <r>
      <t xml:space="preserve">30-70% </t>
    </r>
    <r>
      <rPr>
        <sz val="8"/>
        <rFont val="Calibri"/>
        <family val="2"/>
      </rPr>
      <t>of the risk controls are either Effective or Mostly Effective</t>
    </r>
  </si>
  <si>
    <r>
      <t xml:space="preserve">70-90% </t>
    </r>
    <r>
      <rPr>
        <sz val="8"/>
        <rFont val="Calibri"/>
        <family val="2"/>
      </rPr>
      <t>of the risk controls are rated Effective or Mostly Effective</t>
    </r>
  </si>
  <si>
    <r>
      <t xml:space="preserve">90% </t>
    </r>
    <r>
      <rPr>
        <sz val="8"/>
        <rFont val="Calibri"/>
        <family val="2"/>
      </rPr>
      <t>or more of the risk controls are rated Effective or Mostly Effective</t>
    </r>
  </si>
  <si>
    <t>CONTROL EFFECTIVENESS</t>
  </si>
  <si>
    <t>CONTROL EFFECTIVNESS</t>
  </si>
  <si>
    <t>Insignificant</t>
  </si>
  <si>
    <t>VERY LOW (1)</t>
  </si>
  <si>
    <t>VERY LOW (2)</t>
  </si>
  <si>
    <t>LOW (6)</t>
  </si>
  <si>
    <t>LIKELIHOOD</t>
  </si>
  <si>
    <t>CONSEQUENCE</t>
  </si>
  <si>
    <t>Largely 
Ineffective</t>
  </si>
  <si>
    <t>None or 
Totally 
Ineffective</t>
  </si>
  <si>
    <t>Partially 
Effective</t>
  </si>
  <si>
    <t>Mostly 
Effective</t>
  </si>
  <si>
    <t>Control Rating</t>
  </si>
  <si>
    <t>Risk Goal</t>
  </si>
  <si>
    <t>Preventative and Mitigating Controls</t>
  </si>
  <si>
    <t>Ministry and mission goals are achieved
    - Threat from changing demographics
    - Threat from increasing secularisation of society
    - Threat from poor communication channels
    - Threat from lack of relevant and effective social outreach</t>
  </si>
  <si>
    <t>a. Diocesan Mission 2020+
b. High quality church workers are engaged
c. Parish Council has a mission plan
d. Parish has good channels of communication via parish website, social media and other means 
e. Distribution of Messenger and Diocesan E-Bulletin is actively promoted
f. Clergy professional development and LMP training
g. Support available from Diocesan Office, Episcopal Office and Commissions is fully utilised</t>
  </si>
  <si>
    <t>The health, safety and welfare of the public and church workers is maintained
    - Threat from lack of funding for repairs and maintenance
    - Threat from lack of knowledge</t>
  </si>
  <si>
    <t>Buildings an property are maintained and preserved for the benefit of future generations
  - Threat from lack of funding for repairs and maintenance</t>
  </si>
  <si>
    <t>The behaviour and activities of church workers is such that the reputation of the parish is not negatively impacted
    - Threat from expected values and behaviours are not articulated or demonstrated
    - Threat from not managing grievances and complaints well</t>
  </si>
  <si>
    <t>a. Good application of Policy 10.12 - Faithfulness in Service
b. Good application of Policy 10.15 - Clergy Discipline
c. Good application of Policy 41 - Social Media</t>
  </si>
  <si>
    <t>The parish remains financially sustainable
    - Threat from economic recession or inflation
    - Threat from loss of parishioners
    - Threat from poor cost control and accounting
   - Threat from reliance on face to face interaction and cash giving</t>
  </si>
  <si>
    <t>The safety and wellbeing of children or vulnerable people is maintained
    - Threat from lack of knowledge
    - Threat from lack of a multi-layered system of policies, procedures and physical arrangements which deliver child safe environments
    - Threat from lack of child friendly education and reporting procedures
    - Threat from lack of effective systems to recognise, detect or deal with grooming or abuse as early as possible</t>
  </si>
  <si>
    <t>The parish remains well governed and administered
   - Threat from lack of knowledge
   - Threat from increasing regulatory requirements
   - Threat from lack of succession planning and handovers</t>
  </si>
  <si>
    <t>a. Good application of Policy 2 - Work Health and Safety:
    - health and safety is a standing agenda item at every parish council meeting;
    - health and safety plans are  developed around the procedures outlined in Part 3 of Policy 2; 
    - health and safety plans are  developed for each non-routine activity e.g., parish fete; and,
    - properties are maintained in accordance with Policy 6.5
    - incident and hazard reporting processes are in place
    - internal and external inspections reporting processes are in place
    - adequate first aid procedures and facilities are in place
    - adequate fire and emergency evacuation arrangements are in place
    - an Asbestos Register is held
b. Mandatory WHS Training undertaken by all Parish Councillors
c. Good application of Policy 2.1 - Respect at Work (TBA)
d. Good application of Policy 10.7A - Ministry Wellbeing - Professional Supervision (TBA)
e. Good application of Policy 10.7B - Ministry Wellbeing - Professional Development (TBA)
f. Risk 2 controls are effective</t>
  </si>
  <si>
    <t>a. Good application of the Parish Governance Statute 2016
    - a competent Treasurer and independent examiners are appointed
    - assessments are properly managed and paid
    - insurance premiums are paid
    - an inventory is maintained
b. Biblical principles around tithing and offerings are encouraged
c. Biblical principles of good stewardship are exercised
d. Good application of Policy 20 - PDT Delegation and Authority Limits
e. Good application of Policy 24 - Non-assessable Donations for Capital Works Projects
f. Electronic giving arrangements are optimised
g. Opportunities for grants and loans are taken up
h. Dual signatories on parish accounts</t>
  </si>
  <si>
    <t>a. Good application of the Parish Governance Statute 2016
    - competent Wardens are appointed
b. Good application of Property Policies 
    - faculties are raised as required
    - the Parish Property Database is used to submit maintenance requests
    - only approved contractors are used
    - Mandatory Testing and Inspection occurs at required intervals
    - information from Structural and Maintenance Assessments is used to guide maintenance activities
c. Risk 2 controls are effective</t>
  </si>
  <si>
    <t>a. Good application of the Parish Governance Statute 2016
    - a competent Secretary is appointed
    - agendas and minutes are prepared and filed for every Parish Council Meeting
    - Annual Meeting is held in May or June 
    - Annual Returns are provided to Diocesan Office within 30 days of Annual Meeting
b. All Parish Councillors have attended a Parish Office Bearer Workshop
c. All Parish Councillors know how to access Statutes, Policies, Forms and Resources on the Diocesan website.
d. Good application of Policy 39 - Risk Management
e. Good application of Policy 42 - Privacy
f. Good application of Policy 43 - Diocesan Archives
g. Good cyber security practices are in place</t>
  </si>
  <si>
    <t>a. Safe Ministry contact appointed
b. Safe Ministry is a standing agenda item at every Parish Council meeting
c. Good application of Policy 40.1 - Child safety and Wellbeing
d. Good application of Policy 40.4 - Safe Ministry Checks and Training
e. Good Application of Policy 40.6 - Safe Ministry to Persons of Concern in a Parish
f. Mandatory Safe Ministry training undertaken as required</t>
  </si>
  <si>
    <t>Column Protect Password: 123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</si>
</sst>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rgb="FFFFFFFF"/>
      <name val="Arial"/>
      <family val="2"/>
    </font>
    <font>
      <b/>
      <sz val="8"/>
      <color rgb="FF00000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8"/>
      <name val="Calibri"/>
      <family val="2"/>
    </font>
    <font>
      <b/>
      <sz val="11"/>
      <color rgb="FFFFFFFF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8"/>
      <color rgb="FFFFFFFF"/>
      <name val="Calibri"/>
      <family val="2"/>
      <scheme val="minor"/>
    </font>
    <font>
      <sz val="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002B5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3" fillId="0" borderId="0" xfId="0" applyFont="1"/>
    <xf numFmtId="0" fontId="10" fillId="4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top" wrapText="1"/>
    </xf>
    <xf numFmtId="0" fontId="2" fillId="0" borderId="0" xfId="0" applyFont="1" applyAlignment="1">
      <alignment vertical="top"/>
    </xf>
    <xf numFmtId="0" fontId="11" fillId="2" borderId="1" xfId="0" applyFont="1" applyFill="1" applyBorder="1" applyAlignment="1" applyProtection="1">
      <alignment horizontal="center" vertical="top" wrapText="1"/>
      <protection hidden="1"/>
    </xf>
    <xf numFmtId="0" fontId="12" fillId="0" borderId="1" xfId="0" applyFont="1" applyBorder="1" applyAlignment="1">
      <alignment horizontal="center" vertical="top"/>
    </xf>
    <xf numFmtId="0" fontId="12" fillId="0" borderId="1" xfId="0" applyFont="1" applyBorder="1" applyAlignment="1" applyProtection="1">
      <alignment horizontal="left" vertical="top" wrapText="1"/>
      <protection locked="0"/>
    </xf>
    <xf numFmtId="0" fontId="12" fillId="0" borderId="1" xfId="0" applyFont="1" applyBorder="1" applyAlignment="1" applyProtection="1">
      <alignment horizontal="center" vertical="top"/>
      <protection locked="0"/>
    </xf>
    <xf numFmtId="0" fontId="2" fillId="0" borderId="0" xfId="0" applyFont="1" applyAlignment="1" applyProtection="1">
      <alignment horizontal="center" vertical="top"/>
      <protection hidden="1"/>
    </xf>
    <xf numFmtId="0" fontId="2" fillId="0" borderId="0" xfId="0" applyFont="1" applyAlignment="1">
      <alignment horizontal="center" vertical="top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textRotation="255" wrapText="1"/>
    </xf>
    <xf numFmtId="0" fontId="9" fillId="2" borderId="6" xfId="0" applyFont="1" applyFill="1" applyBorder="1" applyAlignment="1">
      <alignment horizontal="center" vertical="center" textRotation="255" wrapText="1"/>
    </xf>
    <xf numFmtId="0" fontId="9" fillId="2" borderId="7" xfId="0" applyFont="1" applyFill="1" applyBorder="1" applyAlignment="1">
      <alignment horizontal="center" vertical="center" textRotation="255" wrapText="1"/>
    </xf>
    <xf numFmtId="0" fontId="1" fillId="0" borderId="0" xfId="0" applyFont="1"/>
  </cellXfs>
  <cellStyles count="1">
    <cellStyle name="Normal" xfId="0" builtinId="0"/>
  </cellStyles>
  <dxfs count="20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3EE5D6-9138-4495-BD57-9CAB55FA944D}">
  <sheetPr>
    <pageSetUpPr fitToPage="1"/>
  </sheetPr>
  <dimension ref="A1:J10"/>
  <sheetViews>
    <sheetView tabSelected="1" topLeftCell="B1" workbookViewId="0">
      <selection activeCell="E4" sqref="E4"/>
    </sheetView>
  </sheetViews>
  <sheetFormatPr defaultRowHeight="15" x14ac:dyDescent="0.25"/>
  <cols>
    <col min="1" max="1" width="11.140625" style="22" bestFit="1" customWidth="1"/>
    <col min="2" max="2" width="64.85546875" style="22" bestFit="1" customWidth="1"/>
    <col min="3" max="3" width="76" style="22" bestFit="1" customWidth="1"/>
    <col min="4" max="4" width="20.5703125" style="28" bestFit="1" customWidth="1"/>
    <col min="5" max="7" width="19.7109375" style="28" customWidth="1"/>
    <col min="8" max="8" width="9.140625" style="22"/>
    <col min="9" max="10" width="19.7109375" style="28" hidden="1" customWidth="1"/>
    <col min="11" max="16384" width="9.140625" style="22"/>
  </cols>
  <sheetData>
    <row r="1" spans="1:10" x14ac:dyDescent="0.25">
      <c r="A1" s="21" t="s">
        <v>0</v>
      </c>
      <c r="B1" s="21" t="s">
        <v>96</v>
      </c>
      <c r="C1" s="21" t="s">
        <v>97</v>
      </c>
      <c r="D1" s="21" t="s">
        <v>95</v>
      </c>
      <c r="E1" s="21" t="s">
        <v>1</v>
      </c>
      <c r="F1" s="21" t="s">
        <v>3</v>
      </c>
      <c r="G1" s="21" t="s">
        <v>2</v>
      </c>
      <c r="I1" s="23" t="s">
        <v>59</v>
      </c>
      <c r="J1" s="23" t="s">
        <v>60</v>
      </c>
    </row>
    <row r="2" spans="1:10" ht="78.75" x14ac:dyDescent="0.25">
      <c r="A2" s="24">
        <v>1</v>
      </c>
      <c r="B2" s="25" t="s">
        <v>98</v>
      </c>
      <c r="C2" s="25" t="s">
        <v>99</v>
      </c>
      <c r="D2" s="26"/>
      <c r="E2" s="26"/>
      <c r="F2" s="26"/>
      <c r="G2" s="24" t="str" cm="1">
        <f t="array" ref="G2">IF(OR(D2="",E2="",F2=""),"",INDEX('Risk Rating'!$D$5:$H$9,I2,J2))</f>
        <v/>
      </c>
      <c r="I2" s="27">
        <f>IF(E2&lt;&gt;"",VLOOKUP(E2,Likelihood!$B$3:$C$7,2,FALSE),0)</f>
        <v>0</v>
      </c>
      <c r="J2" s="27">
        <f>IF(F2&lt;&gt;"",HLOOKUP(F2,Consequence!$C$2:$G$3,2,FALSE),0)</f>
        <v>0</v>
      </c>
    </row>
    <row r="3" spans="1:10" ht="135" x14ac:dyDescent="0.25">
      <c r="A3" s="24">
        <v>2</v>
      </c>
      <c r="B3" s="25" t="s">
        <v>104</v>
      </c>
      <c r="C3" s="25" t="s">
        <v>108</v>
      </c>
      <c r="D3" s="26"/>
      <c r="E3" s="26"/>
      <c r="F3" s="26"/>
      <c r="G3" s="24" t="str" cm="1">
        <f t="array" ref="G3">IF(OR(D3="",E3="",F3=""),"",INDEX('Risk Rating'!$D$5:$H$9,I3,J3))</f>
        <v/>
      </c>
      <c r="I3" s="27">
        <f>IF(E3&lt;&gt;"",VLOOKUP(E3,Likelihood!$B$3:$C$7,2,FALSE),0)</f>
        <v>0</v>
      </c>
      <c r="J3" s="27">
        <f>IF(F3&lt;&gt;"",HLOOKUP(F3,Consequence!$C$2:$G$3,2,FALSE),0)</f>
        <v>0</v>
      </c>
    </row>
    <row r="4" spans="1:10" ht="168.75" x14ac:dyDescent="0.25">
      <c r="A4" s="24">
        <v>3</v>
      </c>
      <c r="B4" s="25" t="s">
        <v>100</v>
      </c>
      <c r="C4" s="25" t="s">
        <v>107</v>
      </c>
      <c r="D4" s="26"/>
      <c r="E4" s="26"/>
      <c r="F4" s="26"/>
      <c r="G4" s="24" t="str" cm="1">
        <f t="array" ref="G4">IF(OR(D4="",E4="",F4=""),"",INDEX('Risk Rating'!$D$5:$H$9,I4,J4))</f>
        <v/>
      </c>
      <c r="I4" s="27">
        <f>IF(E4&lt;&gt;"",VLOOKUP(E4,Likelihood!$B$3:$C$7,2,FALSE),0)</f>
        <v>0</v>
      </c>
      <c r="J4" s="27">
        <f>IF(F4&lt;&gt;"",HLOOKUP(F4,Consequence!$C$2:$G$3,2,FALSE),0)</f>
        <v>0</v>
      </c>
    </row>
    <row r="5" spans="1:10" ht="78.75" x14ac:dyDescent="0.25">
      <c r="A5" s="24">
        <v>4</v>
      </c>
      <c r="B5" s="25" t="s">
        <v>105</v>
      </c>
      <c r="C5" s="25" t="s">
        <v>111</v>
      </c>
      <c r="D5" s="26"/>
      <c r="E5" s="26"/>
      <c r="F5" s="26"/>
      <c r="G5" s="24" t="str" cm="1">
        <f t="array" ref="G5">IF(OR(D5="",E5="",F5=""),"",INDEX('Risk Rating'!$D$5:$H$9,I5,J5))</f>
        <v/>
      </c>
      <c r="I5" s="27">
        <f>IF(E5&lt;&gt;"",VLOOKUP(E5,Likelihood!$B$3:$C$7,2,FALSE),0)</f>
        <v>0</v>
      </c>
      <c r="J5" s="27">
        <f>IF(F5&lt;&gt;"",HLOOKUP(F5,Consequence!$C$2:$G$3,2,FALSE),0)</f>
        <v>0</v>
      </c>
    </row>
    <row r="6" spans="1:10" ht="101.25" x14ac:dyDescent="0.25">
      <c r="A6" s="24">
        <v>5</v>
      </c>
      <c r="B6" s="25" t="s">
        <v>101</v>
      </c>
      <c r="C6" s="25" t="s">
        <v>109</v>
      </c>
      <c r="D6" s="26"/>
      <c r="E6" s="26"/>
      <c r="F6" s="26"/>
      <c r="G6" s="24" t="str" cm="1">
        <f t="array" ref="G6">IF(OR(D6="",E6="",F6=""),"",INDEX('Risk Rating'!$D$5:$H$9,I6,J6))</f>
        <v/>
      </c>
      <c r="I6" s="27">
        <f>IF(E6&lt;&gt;"",VLOOKUP(E6,Likelihood!$B$3:$C$7,2,FALSE),0)</f>
        <v>0</v>
      </c>
      <c r="J6" s="27">
        <f>IF(F6&lt;&gt;"",HLOOKUP(F6,Consequence!$C$2:$G$3,2,FALSE),0)</f>
        <v>0</v>
      </c>
    </row>
    <row r="7" spans="1:10" ht="45" x14ac:dyDescent="0.25">
      <c r="A7" s="24">
        <v>6</v>
      </c>
      <c r="B7" s="25" t="s">
        <v>102</v>
      </c>
      <c r="C7" s="25" t="s">
        <v>103</v>
      </c>
      <c r="D7" s="26"/>
      <c r="E7" s="26"/>
      <c r="F7" s="26"/>
      <c r="G7" s="24" t="str" cm="1">
        <f t="array" ref="G7">IF(OR(D7="",E7="",F7=""),"",INDEX('Risk Rating'!$D$5:$H$9,I7,J7))</f>
        <v/>
      </c>
      <c r="I7" s="27">
        <f>IF(E7&lt;&gt;"",VLOOKUP(E7,Likelihood!$B$3:$C$7,2,FALSE),0)</f>
        <v>0</v>
      </c>
      <c r="J7" s="27">
        <f>IF(F7&lt;&gt;"",HLOOKUP(F7,Consequence!$C$2:$G$3,2,FALSE),0)</f>
        <v>0</v>
      </c>
    </row>
    <row r="8" spans="1:10" ht="135" x14ac:dyDescent="0.25">
      <c r="A8" s="24">
        <v>7</v>
      </c>
      <c r="B8" s="25" t="s">
        <v>106</v>
      </c>
      <c r="C8" s="25" t="s">
        <v>110</v>
      </c>
      <c r="D8" s="26"/>
      <c r="E8" s="26"/>
      <c r="F8" s="26"/>
      <c r="G8" s="24" t="str" cm="1">
        <f t="array" ref="G8">IF(OR(D8="",E8="",F8=""),"",INDEX('Risk Rating'!$D$5:$H$9,I8,J8))</f>
        <v/>
      </c>
      <c r="I8" s="27">
        <f>IF(E8&lt;&gt;"",VLOOKUP(E8,Likelihood!$B$3:$C$7,2,FALSE),0)</f>
        <v>0</v>
      </c>
      <c r="J8" s="27">
        <f>IF(F8&lt;&gt;"",HLOOKUP(F8,Consequence!$C$2:$G$3,2,FALSE),0)</f>
        <v>0</v>
      </c>
    </row>
    <row r="9" spans="1:10" x14ac:dyDescent="0.25">
      <c r="A9" s="24">
        <v>8</v>
      </c>
      <c r="B9" s="25"/>
      <c r="C9" s="25"/>
      <c r="D9" s="26"/>
      <c r="E9" s="26"/>
      <c r="F9" s="26"/>
      <c r="G9" s="24" t="str" cm="1">
        <f t="array" ref="G9">IF(OR(D9="",E9="",F9=""),"",INDEX('Risk Rating'!$D$5:$H$9,I9,J9))</f>
        <v/>
      </c>
      <c r="I9" s="27">
        <f>IF(E9&lt;&gt;"",VLOOKUP(E9,Likelihood!$B$3:$C$7,2,FALSE),0)</f>
        <v>0</v>
      </c>
      <c r="J9" s="27">
        <f>IF(F9&lt;&gt;"",HLOOKUP(F9,Consequence!$C$2:$G$3,2,FALSE),0)</f>
        <v>0</v>
      </c>
    </row>
    <row r="10" spans="1:10" x14ac:dyDescent="0.25">
      <c r="A10" s="24">
        <v>9</v>
      </c>
      <c r="B10" s="25"/>
      <c r="C10" s="25"/>
      <c r="D10" s="26"/>
      <c r="E10" s="26"/>
      <c r="F10" s="26"/>
      <c r="G10" s="24" t="str" cm="1">
        <f t="array" ref="G10">IF(OR(D10="",E10="",F10=""),"",INDEX('Risk Rating'!$D$5:$H$9,I10,J10))</f>
        <v/>
      </c>
      <c r="I10" s="27">
        <f>IF(E10&lt;&gt;"",VLOOKUP(E10,Likelihood!$B$3:$C$7,2,FALSE),0)</f>
        <v>0</v>
      </c>
      <c r="J10" s="27">
        <f>IF(F10&lt;&gt;"",HLOOKUP(F10,Consequence!$C$2:$G$3,2,FALSE),0)</f>
        <v>0</v>
      </c>
    </row>
  </sheetData>
  <sheetProtection sheet="1" objects="1" scenarios="1"/>
  <protectedRanges>
    <protectedRange algorithmName="SHA-512" hashValue="PjKWhQaOL84MFFLRK2WacQshl9+pmPLBdIIYVsnyx5jCrEG/xofXPppPvRJCBUaRN9OjADBP2FaHB76kinHctQ==" saltValue="8RrAVPVMtEkEWuSs9/S5Hg==" spinCount="100000" sqref="G1:G1048576" name="Risk Rating Column"/>
  </protectedRanges>
  <conditionalFormatting sqref="G2:G10">
    <cfRule type="beginsWith" dxfId="4" priority="1" stopIfTrue="1" operator="beginsWith" text="VERY">
      <formula>LEFT(G2,LEN("VERY"))="VERY"</formula>
    </cfRule>
    <cfRule type="beginsWith" dxfId="3" priority="14" stopIfTrue="1" operator="beginsWith" text="LOW">
      <formula>LEFT(G2,LEN("LOW"))="LOW"</formula>
    </cfRule>
    <cfRule type="beginsWith" dxfId="2" priority="15" stopIfTrue="1" operator="beginsWith" text="MEDIUM">
      <formula>LEFT(G2,LEN("MEDIUM"))="MEDIUM"</formula>
    </cfRule>
    <cfRule type="beginsWith" dxfId="1" priority="16" stopIfTrue="1" operator="beginsWith" text="HIGH">
      <formula>LEFT(G2,LEN("HIGH"))="HIGH"</formula>
    </cfRule>
    <cfRule type="beginsWith" dxfId="0" priority="17" stopIfTrue="1" operator="beginsWith" text="EXTREME">
      <formula>LEFT(G2,LEN("EXTREME"))="EXTREME"</formula>
    </cfRule>
  </conditionalFormatting>
  <pageMargins left="0.7" right="0.7" top="0.75" bottom="0.75" header="0.3" footer="0.3"/>
  <pageSetup paperSize="8" scale="84" orientation="landscape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2" stopIfTrue="1" operator="equal" id="{A23CFDFD-5391-4E44-80FD-73AD8BA1331F}">
            <xm:f>'Control Effectiveness Rating'!$B$7</xm:f>
            <x14:dxf>
              <fill>
                <patternFill>
                  <bgColor rgb="FFFF0000"/>
                </patternFill>
              </fill>
            </x14:dxf>
          </x14:cfRule>
          <x14:cfRule type="cellIs" priority="13" stopIfTrue="1" operator="equal" id="{97228E86-B6D9-4F1B-B864-A6948F2F5D6A}">
            <xm:f>'Control Effectiveness Rating'!$B$6</xm:f>
            <x14:dxf>
              <fill>
                <patternFill>
                  <bgColor rgb="FFFFC000"/>
                </patternFill>
              </fill>
            </x14:dxf>
          </x14:cfRule>
          <x14:cfRule type="cellIs" priority="18" stopIfTrue="1" operator="equal" id="{7D842B22-CCD7-420B-BCFB-B5B19CB94E62}">
            <xm:f>'Control Effectiveness Rating'!$B$5</xm:f>
            <x14:dxf>
              <fill>
                <patternFill>
                  <bgColor rgb="FFFFFF00"/>
                </patternFill>
              </fill>
            </x14:dxf>
          </x14:cfRule>
          <x14:cfRule type="cellIs" priority="19" stopIfTrue="1" operator="equal" id="{1BFF07A5-A679-40FB-B75B-45729BB649FE}">
            <xm:f>'Control Effectiveness Rating'!$B$4</xm:f>
            <x14:dxf>
              <fill>
                <patternFill>
                  <bgColor rgb="FF92D050"/>
                </patternFill>
              </fill>
            </x14:dxf>
          </x14:cfRule>
          <x14:cfRule type="cellIs" priority="20" stopIfTrue="1" operator="equal" id="{75E173D3-B7C5-4878-A57C-7258FED547D4}">
            <xm:f>'Control Effectiveness Rating'!$B$3</xm:f>
            <x14:dxf>
              <fill>
                <patternFill>
                  <bgColor rgb="FF00B050"/>
                </patternFill>
              </fill>
            </x14:dxf>
          </x14:cfRule>
          <xm:sqref>D2:D10</xm:sqref>
        </x14:conditionalFormatting>
        <x14:conditionalFormatting xmlns:xm="http://schemas.microsoft.com/office/excel/2006/main">
          <x14:cfRule type="cellIs" priority="2" operator="equal" id="{1A605DDC-70AD-4F8D-806B-1F125E5FFE8C}">
            <xm:f>Likelihood!$B$3</xm:f>
            <x14:dxf>
              <fill>
                <patternFill>
                  <bgColor rgb="FFFF0000"/>
                </patternFill>
              </fill>
            </x14:dxf>
          </x14:cfRule>
          <x14:cfRule type="cellIs" priority="3" operator="equal" id="{98BACD0C-A3BB-4A80-BAD9-C88BAAD6EE86}">
            <xm:f>Likelihood!$B$4</xm:f>
            <x14:dxf>
              <fill>
                <patternFill>
                  <bgColor rgb="FFFFC000"/>
                </patternFill>
              </fill>
            </x14:dxf>
          </x14:cfRule>
          <x14:cfRule type="cellIs" priority="4" operator="equal" id="{76C7052A-D585-4294-B5AF-76DCEBAFAB4E}">
            <xm:f>Likelihood!$B$5</xm:f>
            <x14:dxf>
              <fill>
                <patternFill>
                  <bgColor rgb="FFFFFF00"/>
                </patternFill>
              </fill>
            </x14:dxf>
          </x14:cfRule>
          <x14:cfRule type="cellIs" priority="5" operator="equal" id="{B1E81F4A-31BE-47E0-8CBB-77FB0C2AEB23}">
            <xm:f>Likelihood!$B$6</xm:f>
            <x14:dxf>
              <fill>
                <patternFill>
                  <bgColor rgb="FF92D050"/>
                </patternFill>
              </fill>
            </x14:dxf>
          </x14:cfRule>
          <x14:cfRule type="cellIs" priority="6" operator="equal" id="{521547BA-DCAC-45C6-A2D6-B9D33A25A42C}">
            <xm:f>Likelihood!$B$7</xm:f>
            <x14:dxf>
              <fill>
                <patternFill>
                  <bgColor rgb="FF00B050"/>
                </patternFill>
              </fill>
            </x14:dxf>
          </x14:cfRule>
          <xm:sqref>E2:E10</xm:sqref>
        </x14:conditionalFormatting>
        <x14:conditionalFormatting xmlns:xm="http://schemas.microsoft.com/office/excel/2006/main">
          <x14:cfRule type="cellIs" priority="7" stopIfTrue="1" operator="equal" id="{A78F07F1-088F-4AD4-986E-C5EB688BCFBA}">
            <xm:f>Consequence!$C$2</xm:f>
            <x14:dxf>
              <fill>
                <patternFill>
                  <bgColor rgb="FF00B050"/>
                </patternFill>
              </fill>
            </x14:dxf>
          </x14:cfRule>
          <x14:cfRule type="cellIs" priority="8" stopIfTrue="1" operator="equal" id="{937EE27C-2AA2-4B6F-92F4-EA4E1F84662F}">
            <xm:f>Consequence!$D$2</xm:f>
            <x14:dxf>
              <fill>
                <patternFill>
                  <bgColor rgb="FF92D050"/>
                </patternFill>
              </fill>
            </x14:dxf>
          </x14:cfRule>
          <x14:cfRule type="cellIs" priority="9" stopIfTrue="1" operator="equal" id="{E680AAA7-9AE7-4DC0-8D9A-F29A9FA35964}">
            <xm:f>Consequence!$E$2</xm:f>
            <x14:dxf>
              <fill>
                <patternFill>
                  <bgColor rgb="FFFFFF00"/>
                </patternFill>
              </fill>
            </x14:dxf>
          </x14:cfRule>
          <x14:cfRule type="cellIs" priority="10" stopIfTrue="1" operator="equal" id="{EB0CB9F3-2D4B-483A-B903-15900870D7BB}">
            <xm:f>Consequence!$F$2</xm:f>
            <x14:dxf>
              <fill>
                <patternFill>
                  <bgColor rgb="FFFFC000"/>
                </patternFill>
              </fill>
            </x14:dxf>
          </x14:cfRule>
          <x14:cfRule type="cellIs" priority="11" stopIfTrue="1" operator="equal" id="{BFAD34B1-156E-430E-80AD-B7A893D1867D}">
            <xm:f>Consequence!$G$2</xm:f>
            <x14:dxf>
              <fill>
                <patternFill>
                  <bgColor rgb="FFFF0000"/>
                </patternFill>
              </fill>
            </x14:dxf>
          </x14:cfRule>
          <xm:sqref>F2:F10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1710" yWindow="503" count="3">
        <x14:dataValidation type="list" allowBlank="1" showInputMessage="1" showErrorMessage="1" errorTitle="Control rating" error="Please select from dropdown list." promptTitle="Control Effectiveness Rating" prompt="Select that rating from dropdown list that best describes the effectiveness of existing controls" xr:uid="{6E1E49F1-BC56-4CAF-93B9-9A3BF74B06DC}">
          <x14:formula1>
            <xm:f>'Control Effectiveness Rating'!$B$3:$B$7</xm:f>
          </x14:formula1>
          <xm:sqref>D2:D10</xm:sqref>
        </x14:dataValidation>
        <x14:dataValidation type="list" allowBlank="1" showInputMessage="1" showErrorMessage="1" errorTitle="Select dropdown" error="Please select the likelihood from the dropdown list." promptTitle="Likelihood " prompt="Select the description from the dropdown list that best indicates the likelihood the goal will not be achived" xr:uid="{A0B73350-A94F-47B9-9B81-B1BAF0AA8A8D}">
          <x14:formula1>
            <xm:f>Likelihood!$B$3:$B$7</xm:f>
          </x14:formula1>
          <xm:sqref>E2:E10</xm:sqref>
        </x14:dataValidation>
        <x14:dataValidation type="list" allowBlank="1" showInputMessage="1" showErrorMessage="1" errorTitle="Select consequence from dropdown" error="Please selectt from the dropdown list." promptTitle="Consequence" prompt="Select the description from the dropdown list that best describes the consequence if the goal is not achieved" xr:uid="{E296DEBB-E820-4334-9CA8-BEEB985A3D98}">
          <x14:formula1>
            <xm:f>Consequence!$C$2:$G$2</xm:f>
          </x14:formula1>
          <xm:sqref>F2:F10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C7614-51AB-40E3-AE68-C232BDF7C52E}">
  <dimension ref="B2:D7"/>
  <sheetViews>
    <sheetView workbookViewId="0">
      <selection activeCell="D19" sqref="D19"/>
    </sheetView>
  </sheetViews>
  <sheetFormatPr defaultRowHeight="15" x14ac:dyDescent="0.25"/>
  <cols>
    <col min="2" max="2" width="13.28515625" customWidth="1"/>
    <col min="3" max="3" width="10.7109375" customWidth="1"/>
    <col min="4" max="4" width="88.5703125" customWidth="1"/>
  </cols>
  <sheetData>
    <row r="2" spans="2:4" ht="50.1" customHeight="1" x14ac:dyDescent="0.25">
      <c r="B2" s="18" t="s">
        <v>5</v>
      </c>
      <c r="C2" s="18" t="s">
        <v>62</v>
      </c>
      <c r="D2" s="18" t="s">
        <v>6</v>
      </c>
    </row>
    <row r="3" spans="2:4" ht="50.1" customHeight="1" x14ac:dyDescent="0.25">
      <c r="B3" s="13" t="s">
        <v>61</v>
      </c>
      <c r="C3" s="12">
        <v>5</v>
      </c>
      <c r="D3" s="19" t="s">
        <v>64</v>
      </c>
    </row>
    <row r="4" spans="2:4" ht="50.1" customHeight="1" x14ac:dyDescent="0.25">
      <c r="B4" s="14" t="s">
        <v>94</v>
      </c>
      <c r="C4" s="12">
        <v>4</v>
      </c>
      <c r="D4" s="19" t="s">
        <v>65</v>
      </c>
    </row>
    <row r="5" spans="2:4" ht="50.1" customHeight="1" x14ac:dyDescent="0.25">
      <c r="B5" s="15" t="s">
        <v>93</v>
      </c>
      <c r="C5" s="12">
        <v>3</v>
      </c>
      <c r="D5" s="19" t="s">
        <v>66</v>
      </c>
    </row>
    <row r="6" spans="2:4" ht="50.1" customHeight="1" x14ac:dyDescent="0.25">
      <c r="B6" s="16" t="s">
        <v>91</v>
      </c>
      <c r="C6" s="12">
        <v>2</v>
      </c>
      <c r="D6" s="19" t="s">
        <v>67</v>
      </c>
    </row>
    <row r="7" spans="2:4" ht="50.1" customHeight="1" x14ac:dyDescent="0.25">
      <c r="B7" s="17" t="s">
        <v>92</v>
      </c>
      <c r="C7" s="12">
        <v>1</v>
      </c>
      <c r="D7" s="19" t="s">
        <v>63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3F3A0-B1C0-4628-9D81-460DA3516BEA}">
  <dimension ref="B2:F12"/>
  <sheetViews>
    <sheetView workbookViewId="0">
      <selection activeCell="D11" sqref="D11"/>
    </sheetView>
  </sheetViews>
  <sheetFormatPr defaultRowHeight="15" x14ac:dyDescent="0.25"/>
  <cols>
    <col min="2" max="2" width="17.5703125" customWidth="1"/>
    <col min="4" max="4" width="32.140625" customWidth="1"/>
    <col min="5" max="5" width="33.7109375" customWidth="1"/>
    <col min="6" max="6" width="56.85546875" customWidth="1"/>
  </cols>
  <sheetData>
    <row r="2" spans="2:6" ht="50.1" customHeight="1" x14ac:dyDescent="0.25">
      <c r="B2" s="1" t="s">
        <v>5</v>
      </c>
      <c r="C2" s="1" t="s">
        <v>62</v>
      </c>
      <c r="D2" s="1" t="s">
        <v>7</v>
      </c>
      <c r="E2" s="1" t="s">
        <v>83</v>
      </c>
      <c r="F2" s="1" t="s">
        <v>84</v>
      </c>
    </row>
    <row r="3" spans="2:6" ht="50.1" customHeight="1" x14ac:dyDescent="0.25">
      <c r="B3" s="4" t="s">
        <v>8</v>
      </c>
      <c r="C3" s="2">
        <v>5</v>
      </c>
      <c r="D3" s="9" t="s">
        <v>68</v>
      </c>
      <c r="E3" s="10" t="s">
        <v>78</v>
      </c>
      <c r="F3" s="9" t="s">
        <v>73</v>
      </c>
    </row>
    <row r="4" spans="2:6" ht="50.1" customHeight="1" x14ac:dyDescent="0.25">
      <c r="B4" s="6" t="s">
        <v>9</v>
      </c>
      <c r="C4" s="2">
        <v>4</v>
      </c>
      <c r="D4" s="9" t="s">
        <v>69</v>
      </c>
      <c r="E4" s="10" t="s">
        <v>79</v>
      </c>
      <c r="F4" s="9" t="s">
        <v>74</v>
      </c>
    </row>
    <row r="5" spans="2:6" ht="50.1" customHeight="1" x14ac:dyDescent="0.25">
      <c r="B5" s="3" t="s">
        <v>10</v>
      </c>
      <c r="C5" s="2">
        <v>3</v>
      </c>
      <c r="D5" s="9" t="s">
        <v>70</v>
      </c>
      <c r="E5" s="10" t="s">
        <v>80</v>
      </c>
      <c r="F5" s="9" t="s">
        <v>75</v>
      </c>
    </row>
    <row r="6" spans="2:6" ht="50.1" customHeight="1" x14ac:dyDescent="0.25">
      <c r="B6" s="8" t="s">
        <v>11</v>
      </c>
      <c r="C6" s="2">
        <v>2</v>
      </c>
      <c r="D6" s="9" t="s">
        <v>71</v>
      </c>
      <c r="E6" s="10" t="s">
        <v>81</v>
      </c>
      <c r="F6" s="9" t="s">
        <v>76</v>
      </c>
    </row>
    <row r="7" spans="2:6" ht="50.1" customHeight="1" x14ac:dyDescent="0.25">
      <c r="B7" s="5" t="s">
        <v>12</v>
      </c>
      <c r="C7" s="2">
        <v>1</v>
      </c>
      <c r="D7" s="9" t="s">
        <v>72</v>
      </c>
      <c r="E7" s="10" t="s">
        <v>82</v>
      </c>
      <c r="F7" s="9" t="s">
        <v>77</v>
      </c>
    </row>
    <row r="11" spans="2:6" x14ac:dyDescent="0.25">
      <c r="F11" s="7"/>
    </row>
    <row r="12" spans="2:6" x14ac:dyDescent="0.25">
      <c r="F12" s="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21063-B28C-4594-8093-D8E6C58F286C}">
  <dimension ref="B2:G8"/>
  <sheetViews>
    <sheetView workbookViewId="0">
      <selection activeCell="K5" sqref="K5"/>
    </sheetView>
  </sheetViews>
  <sheetFormatPr defaultRowHeight="15" x14ac:dyDescent="0.25"/>
  <cols>
    <col min="1" max="1" width="9.140625" style="11"/>
    <col min="2" max="2" width="21.7109375" style="11" customWidth="1"/>
    <col min="3" max="4" width="20.140625" style="11" customWidth="1"/>
    <col min="5" max="5" width="23" style="11" customWidth="1"/>
    <col min="6" max="6" width="21" style="11" customWidth="1"/>
    <col min="7" max="7" width="23.140625" style="11" customWidth="1"/>
    <col min="8" max="16384" width="9.140625" style="11"/>
  </cols>
  <sheetData>
    <row r="2" spans="2:7" ht="20.100000000000001" customHeight="1" x14ac:dyDescent="0.25">
      <c r="B2" s="12" t="s">
        <v>5</v>
      </c>
      <c r="C2" s="13" t="s">
        <v>85</v>
      </c>
      <c r="D2" s="14" t="s">
        <v>13</v>
      </c>
      <c r="E2" s="15" t="s">
        <v>14</v>
      </c>
      <c r="F2" s="16" t="s">
        <v>15</v>
      </c>
      <c r="G2" s="17" t="s">
        <v>16</v>
      </c>
    </row>
    <row r="3" spans="2:7" ht="20.100000000000001" customHeight="1" x14ac:dyDescent="0.25">
      <c r="B3" s="12" t="s">
        <v>4</v>
      </c>
      <c r="C3" s="13">
        <v>1</v>
      </c>
      <c r="D3" s="14">
        <v>2</v>
      </c>
      <c r="E3" s="15">
        <v>3</v>
      </c>
      <c r="F3" s="16">
        <v>4</v>
      </c>
      <c r="G3" s="17">
        <v>5</v>
      </c>
    </row>
    <row r="4" spans="2:7" ht="105" customHeight="1" x14ac:dyDescent="0.25">
      <c r="B4" s="12" t="s">
        <v>17</v>
      </c>
      <c r="C4" s="20" t="s">
        <v>18</v>
      </c>
      <c r="D4" s="20" t="s">
        <v>19</v>
      </c>
      <c r="E4" s="20" t="s">
        <v>52</v>
      </c>
      <c r="F4" s="20" t="s">
        <v>53</v>
      </c>
      <c r="G4" s="20" t="s">
        <v>20</v>
      </c>
    </row>
    <row r="5" spans="2:7" ht="105" customHeight="1" x14ac:dyDescent="0.25">
      <c r="B5" s="12" t="s">
        <v>21</v>
      </c>
      <c r="C5" s="20" t="s">
        <v>54</v>
      </c>
      <c r="D5" s="20" t="s">
        <v>55</v>
      </c>
      <c r="E5" s="20" t="s">
        <v>56</v>
      </c>
      <c r="F5" s="20" t="s">
        <v>57</v>
      </c>
      <c r="G5" s="20" t="s">
        <v>58</v>
      </c>
    </row>
    <row r="6" spans="2:7" ht="105" customHeight="1" x14ac:dyDescent="0.25">
      <c r="B6" s="12" t="s">
        <v>22</v>
      </c>
      <c r="C6" s="20" t="s">
        <v>23</v>
      </c>
      <c r="D6" s="20" t="s">
        <v>24</v>
      </c>
      <c r="E6" s="20" t="s">
        <v>25</v>
      </c>
      <c r="F6" s="20" t="s">
        <v>26</v>
      </c>
      <c r="G6" s="20" t="s">
        <v>51</v>
      </c>
    </row>
    <row r="7" spans="2:7" ht="105" customHeight="1" x14ac:dyDescent="0.25">
      <c r="B7" s="12" t="s">
        <v>27</v>
      </c>
      <c r="C7" s="20" t="s">
        <v>28</v>
      </c>
      <c r="D7" s="20" t="s">
        <v>29</v>
      </c>
      <c r="E7" s="20" t="s">
        <v>30</v>
      </c>
      <c r="F7" s="20" t="s">
        <v>31</v>
      </c>
      <c r="G7" s="20" t="s">
        <v>32</v>
      </c>
    </row>
    <row r="8" spans="2:7" ht="105" customHeight="1" x14ac:dyDescent="0.25">
      <c r="B8" s="12" t="s">
        <v>33</v>
      </c>
      <c r="C8" s="20" t="s">
        <v>34</v>
      </c>
      <c r="D8" s="20" t="s">
        <v>35</v>
      </c>
      <c r="E8" s="20" t="s">
        <v>36</v>
      </c>
      <c r="F8" s="20" t="s">
        <v>37</v>
      </c>
      <c r="G8" s="20" t="s">
        <v>38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4BBDD-EEB2-45FF-8520-A11E7A0F9001}">
  <dimension ref="A2:H13"/>
  <sheetViews>
    <sheetView workbookViewId="0">
      <selection activeCell="B14" sqref="B14"/>
    </sheetView>
  </sheetViews>
  <sheetFormatPr defaultRowHeight="15" x14ac:dyDescent="0.25"/>
  <cols>
    <col min="1" max="8" width="16.7109375" style="11" customWidth="1"/>
    <col min="9" max="16384" width="9.140625" style="11"/>
  </cols>
  <sheetData>
    <row r="2" spans="1:8" ht="30" customHeight="1" x14ac:dyDescent="0.25">
      <c r="D2" s="29" t="s">
        <v>90</v>
      </c>
      <c r="E2" s="30"/>
      <c r="F2" s="30"/>
      <c r="G2" s="30"/>
      <c r="H2" s="31"/>
    </row>
    <row r="3" spans="1:8" ht="30" customHeight="1" x14ac:dyDescent="0.25">
      <c r="D3" s="12" t="s">
        <v>39</v>
      </c>
      <c r="E3" s="12" t="s">
        <v>13</v>
      </c>
      <c r="F3" s="12" t="s">
        <v>14</v>
      </c>
      <c r="G3" s="12" t="s">
        <v>15</v>
      </c>
      <c r="H3" s="12" t="s">
        <v>16</v>
      </c>
    </row>
    <row r="4" spans="1:8" ht="30" customHeight="1" x14ac:dyDescent="0.25">
      <c r="D4" s="12">
        <v>1</v>
      </c>
      <c r="E4" s="12">
        <v>2</v>
      </c>
      <c r="F4" s="12">
        <v>3</v>
      </c>
      <c r="G4" s="12">
        <v>4</v>
      </c>
      <c r="H4" s="12">
        <v>5</v>
      </c>
    </row>
    <row r="5" spans="1:8" ht="30" customHeight="1" x14ac:dyDescent="0.25">
      <c r="A5" s="32" t="s">
        <v>89</v>
      </c>
      <c r="B5" s="12" t="s">
        <v>12</v>
      </c>
      <c r="C5" s="12">
        <v>1</v>
      </c>
      <c r="D5" s="13" t="s">
        <v>86</v>
      </c>
      <c r="E5" s="13" t="s">
        <v>87</v>
      </c>
      <c r="F5" s="14" t="s">
        <v>49</v>
      </c>
      <c r="G5" s="14" t="s">
        <v>45</v>
      </c>
      <c r="H5" s="15" t="s">
        <v>40</v>
      </c>
    </row>
    <row r="6" spans="1:8" ht="30" customHeight="1" x14ac:dyDescent="0.25">
      <c r="A6" s="33"/>
      <c r="B6" s="12" t="s">
        <v>11</v>
      </c>
      <c r="C6" s="12">
        <v>2</v>
      </c>
      <c r="D6" s="13" t="s">
        <v>87</v>
      </c>
      <c r="E6" s="14" t="s">
        <v>45</v>
      </c>
      <c r="F6" s="14" t="s">
        <v>88</v>
      </c>
      <c r="G6" s="15" t="s">
        <v>46</v>
      </c>
      <c r="H6" s="16" t="s">
        <v>41</v>
      </c>
    </row>
    <row r="7" spans="1:8" ht="30" customHeight="1" x14ac:dyDescent="0.25">
      <c r="A7" s="33"/>
      <c r="B7" s="12" t="s">
        <v>10</v>
      </c>
      <c r="C7" s="12">
        <v>3</v>
      </c>
      <c r="D7" s="14" t="s">
        <v>49</v>
      </c>
      <c r="E7" s="14" t="s">
        <v>88</v>
      </c>
      <c r="F7" s="15" t="s">
        <v>50</v>
      </c>
      <c r="G7" s="16" t="s">
        <v>47</v>
      </c>
      <c r="H7" s="16" t="s">
        <v>42</v>
      </c>
    </row>
    <row r="8" spans="1:8" ht="30" customHeight="1" x14ac:dyDescent="0.25">
      <c r="A8" s="33"/>
      <c r="B8" s="12" t="s">
        <v>9</v>
      </c>
      <c r="C8" s="12">
        <v>4</v>
      </c>
      <c r="D8" s="14" t="s">
        <v>45</v>
      </c>
      <c r="E8" s="15" t="s">
        <v>46</v>
      </c>
      <c r="F8" s="16" t="s">
        <v>47</v>
      </c>
      <c r="G8" s="16" t="s">
        <v>48</v>
      </c>
      <c r="H8" s="17" t="s">
        <v>43</v>
      </c>
    </row>
    <row r="9" spans="1:8" ht="30" customHeight="1" x14ac:dyDescent="0.25">
      <c r="A9" s="34"/>
      <c r="B9" s="12" t="s">
        <v>8</v>
      </c>
      <c r="C9" s="12">
        <v>5</v>
      </c>
      <c r="D9" s="15" t="s">
        <v>40</v>
      </c>
      <c r="E9" s="16" t="s">
        <v>41</v>
      </c>
      <c r="F9" s="16" t="s">
        <v>42</v>
      </c>
      <c r="G9" s="17" t="s">
        <v>43</v>
      </c>
      <c r="H9" s="17" t="s">
        <v>44</v>
      </c>
    </row>
    <row r="13" spans="1:8" x14ac:dyDescent="0.25">
      <c r="B13" s="35" t="s">
        <v>112</v>
      </c>
    </row>
  </sheetData>
  <mergeCells count="2">
    <mergeCell ref="D2:H2"/>
    <mergeCell ref="A5:A9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A3B87074623A46BE0A585957F68BED" ma:contentTypeVersion="17" ma:contentTypeDescription="Create a new document." ma:contentTypeScope="" ma:versionID="7f7c8c6d4b74970a2fe9d07b063f1de9">
  <xsd:schema xmlns:xsd="http://www.w3.org/2001/XMLSchema" xmlns:xs="http://www.w3.org/2001/XMLSchema" xmlns:p="http://schemas.microsoft.com/office/2006/metadata/properties" xmlns:ns2="40670855-f4be-42ca-969d-c6c04e0bb7a6" xmlns:ns3="e084a29a-7546-4a18-ad6b-b58319a5dd55" targetNamespace="http://schemas.microsoft.com/office/2006/metadata/properties" ma:root="true" ma:fieldsID="95de62c829e172d3ee144fb016fe933f" ns2:_="" ns3:_="">
    <xsd:import namespace="40670855-f4be-42ca-969d-c6c04e0bb7a6"/>
    <xsd:import namespace="e084a29a-7546-4a18-ad6b-b58319a5dd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670855-f4be-42ca-969d-c6c04e0bb7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34bc91b-6252-4113-ba99-a7442f03c7b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84a29a-7546-4a18-ad6b-b58319a5dd5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8446f2a-9c4b-4480-a0fa-e939dd3dcf80}" ma:internalName="TaxCatchAll" ma:showField="CatchAllData" ma:web="e084a29a-7546-4a18-ad6b-b58319a5dd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0670855-f4be-42ca-969d-c6c04e0bb7a6">
      <Terms xmlns="http://schemas.microsoft.com/office/infopath/2007/PartnerControls"/>
    </lcf76f155ced4ddcb4097134ff3c332f>
    <TaxCatchAll xmlns="e084a29a-7546-4a18-ad6b-b58319a5dd55" xsi:nil="true"/>
  </documentManagement>
</p:properties>
</file>

<file path=customXml/itemProps1.xml><?xml version="1.0" encoding="utf-8"?>
<ds:datastoreItem xmlns:ds="http://schemas.openxmlformats.org/officeDocument/2006/customXml" ds:itemID="{832B0FF0-A97E-4101-9D35-37A108611F8B}"/>
</file>

<file path=customXml/itemProps2.xml><?xml version="1.0" encoding="utf-8"?>
<ds:datastoreItem xmlns:ds="http://schemas.openxmlformats.org/officeDocument/2006/customXml" ds:itemID="{6DC1DB0A-208B-4C4E-BB51-0CE55906ACE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88BDAD-B28B-4EB2-9B9C-B8CD297F1C5F}">
  <ds:schemaRefs>
    <ds:schemaRef ds:uri="http://schemas.microsoft.com/office/2006/metadata/properties"/>
    <ds:schemaRef ds:uri="http://schemas.microsoft.com/office/infopath/2007/PartnerControls"/>
    <ds:schemaRef ds:uri="3234f04c-3e4a-4865-9afb-e53ce1e5049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Risk Register</vt:lpstr>
      <vt:lpstr>Control Effectiveness Rating</vt:lpstr>
      <vt:lpstr>Likelihood</vt:lpstr>
      <vt:lpstr>Consequence</vt:lpstr>
      <vt:lpstr>Risk Rating</vt:lpstr>
    </vt:vector>
  </TitlesOfParts>
  <Company>The Perth Diocesan Trustees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 Brown</dc:creator>
  <cp:lastModifiedBy>Mike Brown</cp:lastModifiedBy>
  <cp:lastPrinted>2023-11-29T00:35:11Z</cp:lastPrinted>
  <dcterms:created xsi:type="dcterms:W3CDTF">2021-11-18T00:51:44Z</dcterms:created>
  <dcterms:modified xsi:type="dcterms:W3CDTF">2023-12-01T01:30:23Z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0x010100D7A3B87074623A46BE0A585957F68BED</vt:lpwstr>
  </property>
  <property fmtid="{D5CDD505-2E9C-101B-9397-08002B2CF9AE}" pid="3" name="MediaServiceImageTags">
    <vt:lpwstr/>
  </property>
</Properties>
</file>