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40 - Sustainability\100 - Sustainability Reports\FY23 Sustainability Report\"/>
    </mc:Choice>
  </mc:AlternateContent>
  <xr:revisionPtr revIDLastSave="0" documentId="13_ncr:1_{FDF61AE6-63C9-4C1F-8CF8-8CFB05D85C37}" xr6:coauthVersionLast="47" xr6:coauthVersionMax="47" xr10:uidLastSave="{00000000-0000-0000-0000-000000000000}"/>
  <bookViews>
    <workbookView xWindow="-27510" yWindow="660" windowWidth="26385" windowHeight="14355" tabRatio="749" xr2:uid="{A92A78CF-C1B4-4287-92B8-48A8E5FD1481}"/>
  </bookViews>
  <sheets>
    <sheet name="Cover Page" sheetId="13" r:id="rId1"/>
    <sheet name="Home" sheetId="12" r:id="rId2"/>
    <sheet name="Environmental stewardship" sheetId="8" r:id="rId3"/>
    <sheet name="Biodiversity + rehabilitation" sheetId="19" r:id="rId4"/>
    <sheet name="Our people" sheetId="9" r:id="rId5"/>
    <sheet name="Community development " sheetId="6" r:id="rId6"/>
    <sheet name="Stakeholder engagement " sheetId="18" r:id="rId7"/>
    <sheet name="Tailings Storage Facilities" sheetId="10" r:id="rId8"/>
    <sheet name="Land access and resettlement" sheetId="15" r:id="rId9"/>
    <sheet name="Good governance" sheetId="5" r:id="rId10"/>
    <sheet name="Responsible business - Tax" sheetId="11" r:id="rId11"/>
    <sheet name="Responsible business - Other" sheetId="16" r:id="rId12"/>
    <sheet name="SASB Index" sheetId="20" r:id="rId13"/>
    <sheet name="GRI Index" sheetId="21" r:id="rId14"/>
  </sheets>
  <definedNames>
    <definedName name="_xlnm._FilterDatabase" localSheetId="13" hidden="1">'GRI Index'!$B$8:$E$8</definedName>
    <definedName name="_Hlk116650518" localSheetId="2">'Environmental stewardship'!#REF!</definedName>
    <definedName name="_xlnm.Print_Area" localSheetId="13">'GRI Index'!$A$1:$G$267</definedName>
    <definedName name="_xlnm.Print_Area" localSheetId="4">'Our people'!$B$5:$R$39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9" l="1"/>
  <c r="D32" i="18"/>
  <c r="N19" i="9" l="1"/>
  <c r="M19" i="9"/>
  <c r="L19" i="9"/>
  <c r="N20" i="9"/>
  <c r="M20" i="9"/>
  <c r="L20" i="9"/>
  <c r="K20" i="9"/>
  <c r="J20" i="9"/>
  <c r="I20" i="9"/>
  <c r="H20" i="9"/>
  <c r="G20" i="9"/>
  <c r="J19" i="9"/>
  <c r="I19" i="9"/>
  <c r="H19" i="9"/>
  <c r="K19" i="9"/>
  <c r="G19" i="9"/>
  <c r="O39" i="9" l="1"/>
  <c r="O38" i="9"/>
  <c r="O34" i="9"/>
  <c r="O23" i="9"/>
  <c r="O22" i="9"/>
  <c r="O21" i="9"/>
  <c r="O18" i="9"/>
  <c r="O17" i="9"/>
  <c r="O16" i="9"/>
  <c r="O15" i="9"/>
  <c r="O13" i="9"/>
  <c r="K14" i="9"/>
  <c r="G14" i="9"/>
  <c r="C20" i="9"/>
  <c r="C19" i="9"/>
  <c r="C14" i="9"/>
  <c r="O8" i="9"/>
  <c r="O7" i="9"/>
  <c r="D36" i="8"/>
  <c r="O14" i="9" l="1"/>
  <c r="O19" i="9"/>
  <c r="O20" i="9"/>
  <c r="O10" i="5"/>
  <c r="O9" i="5"/>
  <c r="O8" i="5"/>
  <c r="S16" i="16" l="1"/>
  <c r="R16" i="16"/>
  <c r="S15" i="16"/>
  <c r="R15" i="16"/>
  <c r="Q16" i="16"/>
  <c r="Q15" i="16"/>
  <c r="P16" i="16"/>
  <c r="P15" i="16"/>
  <c r="P9" i="16"/>
  <c r="H9" i="16"/>
  <c r="E9" i="16"/>
  <c r="D9" i="16"/>
  <c r="J9" i="11"/>
  <c r="D12" i="19" l="1"/>
  <c r="E23" i="8"/>
  <c r="E25" i="8" s="1"/>
  <c r="E26" i="8" s="1"/>
  <c r="F23" i="8"/>
  <c r="F25" i="8" s="1"/>
  <c r="F26" i="8" s="1"/>
  <c r="G23" i="8"/>
  <c r="G25" i="8" s="1"/>
  <c r="G26" i="8" s="1"/>
  <c r="D23" i="8"/>
  <c r="D25" i="8" s="1"/>
  <c r="D26" i="8" s="1"/>
  <c r="J9" i="16"/>
  <c r="I9" i="16"/>
  <c r="G9" i="16"/>
  <c r="F9" i="16"/>
  <c r="E7" i="6" l="1"/>
  <c r="F7" i="6"/>
  <c r="H7" i="6"/>
  <c r="I7" i="6"/>
  <c r="J7" i="6"/>
  <c r="D7" i="6"/>
  <c r="L14" i="9"/>
  <c r="M14" i="9"/>
  <c r="N14" i="9"/>
  <c r="H14" i="9"/>
  <c r="I14" i="9"/>
  <c r="J14" i="9"/>
  <c r="D14" i="9"/>
  <c r="E14" i="9"/>
  <c r="F14" i="9"/>
  <c r="P13" i="9"/>
  <c r="Q13" i="9"/>
  <c r="R13" i="9"/>
  <c r="G8" i="15" l="1"/>
  <c r="F8" i="15" s="1"/>
  <c r="E8" i="15" s="1"/>
  <c r="Q10" i="16" l="1"/>
  <c r="R10" i="16"/>
  <c r="S10" i="16"/>
  <c r="Q8" i="16"/>
  <c r="R8" i="16"/>
  <c r="S8" i="16"/>
  <c r="S9" i="16" s="1"/>
  <c r="Q7" i="16"/>
  <c r="R7" i="16"/>
  <c r="S7" i="16"/>
  <c r="P39" i="9"/>
  <c r="Q39" i="9"/>
  <c r="R39" i="9"/>
  <c r="P38" i="9"/>
  <c r="Q38" i="9"/>
  <c r="R38" i="9"/>
  <c r="R30" i="9"/>
  <c r="P8" i="9"/>
  <c r="Q8" i="9"/>
  <c r="R8" i="9"/>
  <c r="P7" i="9"/>
  <c r="Q7" i="9"/>
  <c r="R7" i="9"/>
  <c r="R9" i="16" l="1"/>
  <c r="Q9" i="16"/>
  <c r="F20" i="9"/>
  <c r="E20" i="9"/>
  <c r="D20" i="9"/>
  <c r="F19" i="9"/>
  <c r="E19" i="9"/>
  <c r="D19" i="9"/>
  <c r="E30" i="11"/>
  <c r="H23" i="11"/>
  <c r="G23" i="11"/>
  <c r="F23" i="11"/>
  <c r="E23" i="11"/>
  <c r="J22" i="11"/>
  <c r="J21" i="11"/>
  <c r="J16" i="11"/>
  <c r="J15" i="11"/>
  <c r="J14" i="11"/>
  <c r="R9" i="5" l="1"/>
  <c r="Q9" i="5"/>
  <c r="P9" i="5"/>
  <c r="R10" i="5"/>
  <c r="Q10" i="5"/>
  <c r="P10" i="5"/>
  <c r="Q8" i="5"/>
  <c r="P8" i="5"/>
  <c r="R8" i="5"/>
  <c r="P14" i="9" l="1"/>
  <c r="Q14" i="9"/>
  <c r="R14" i="9"/>
  <c r="J20" i="11" l="1"/>
  <c r="J23" i="11" s="1"/>
  <c r="I23" i="11"/>
  <c r="J8" i="11" l="1"/>
  <c r="P34" i="9" l="1"/>
  <c r="Q34" i="9"/>
  <c r="R34" i="9"/>
  <c r="P23" i="9"/>
  <c r="Q23" i="9"/>
  <c r="R23" i="9"/>
  <c r="P22" i="9"/>
  <c r="Q22" i="9"/>
  <c r="R22" i="9"/>
  <c r="P21" i="9"/>
  <c r="Q21" i="9"/>
  <c r="R21" i="9"/>
  <c r="P15" i="9"/>
  <c r="Q15" i="9"/>
  <c r="R15" i="9"/>
  <c r="P18" i="9"/>
  <c r="Q18" i="9"/>
  <c r="R18" i="9"/>
  <c r="P16" i="9"/>
  <c r="Q16" i="9"/>
  <c r="R16" i="9"/>
  <c r="P17" i="9"/>
  <c r="Q17" i="9"/>
  <c r="R17" i="9"/>
  <c r="E18" i="11"/>
  <c r="E25" i="11" s="1"/>
  <c r="F18" i="11"/>
  <c r="F25" i="11" s="1"/>
  <c r="G18" i="11"/>
  <c r="G25" i="11" s="1"/>
  <c r="H18" i="11"/>
  <c r="H25" i="11" s="1"/>
  <c r="I18" i="11"/>
  <c r="I25" i="11" s="1"/>
  <c r="J18" i="11"/>
  <c r="J25" i="11" s="1"/>
  <c r="R20" i="9" l="1"/>
  <c r="R19" i="9"/>
  <c r="Q20" i="9"/>
  <c r="Q19" i="9"/>
  <c r="P20" i="9"/>
  <c r="P19" i="9"/>
</calcChain>
</file>

<file path=xl/sharedStrings.xml><?xml version="1.0" encoding="utf-8"?>
<sst xmlns="http://schemas.openxmlformats.org/spreadsheetml/2006/main" count="1475" uniqueCount="764">
  <si>
    <t>Sustainability Data Book FY23</t>
  </si>
  <si>
    <r>
      <rPr>
        <b/>
        <sz val="11"/>
        <color theme="1"/>
        <rFont val="Calibri"/>
        <family val="2"/>
        <scheme val="minor"/>
      </rPr>
      <t>FY23 Sustainability Databook</t>
    </r>
    <r>
      <rPr>
        <sz val="11"/>
        <color theme="1"/>
        <rFont val="Calibri"/>
        <family val="2"/>
        <scheme val="minor"/>
      </rPr>
      <t xml:space="preserve">
This Sustainability Databook outlines key sustainability performance information for Base Resource for the FY23 and historical years. It accompanies our FY23 Sustainability Report, which is available at www.baseresources.com.au
</t>
    </r>
    <r>
      <rPr>
        <b/>
        <sz val="11"/>
        <color theme="1"/>
        <rFont val="Calibri"/>
        <family val="2"/>
        <scheme val="minor"/>
      </rPr>
      <t>Notes on data</t>
    </r>
    <r>
      <rPr>
        <sz val="11"/>
        <color theme="1"/>
        <rFont val="Calibri"/>
        <family val="2"/>
        <scheme val="minor"/>
      </rPr>
      <t xml:space="preserve">
This FY23 Sustainability Databook has been prepared based on the finanical year (1 July 2022 - 30 June 2023), unless otherwise stated. 
Unless stated otherwise, parameters are reported for Base Resources Group-wide businesses and include Kwale Operations, the Toliara Project and Perth Corporate activities.
The data published in our FY23 Sustainability Report and this FY23 Sustainability Databook have been prepared with reference to Global Reporting Initiative (GRI) Standards 2021 and the requirements of other select reporting frameworks and standards.
Currency is expressed in US dollars (USD) unless otherwise stated. 
This data is an aggretate of the data collected from individual data owners across Base Resources. The data has not gone through independednt assurance this year. We expect to expand the scope and coverage of our data over time, including the independent assurance of our disclosures in coming years.</t>
    </r>
  </si>
  <si>
    <t>ENVIRONMENTAL STEWARDSHIP</t>
  </si>
  <si>
    <t xml:space="preserve">GHG emissions and energy </t>
  </si>
  <si>
    <t>Kwale Operations</t>
  </si>
  <si>
    <t xml:space="preserve">FY23 </t>
  </si>
  <si>
    <t xml:space="preserve">FY22 </t>
  </si>
  <si>
    <t>FY21</t>
  </si>
  <si>
    <t>FY20</t>
  </si>
  <si>
    <t>Scope 1 emissions</t>
  </si>
  <si>
    <t>TCO₂-e</t>
  </si>
  <si>
    <t>Scope 2 emissions</t>
  </si>
  <si>
    <t>`</t>
  </si>
  <si>
    <t xml:space="preserve">Energy consumption </t>
  </si>
  <si>
    <t>MWh</t>
  </si>
  <si>
    <t>Tailings</t>
  </si>
  <si>
    <t>Total volume of sand tailings: Used in rehabilitation</t>
  </si>
  <si>
    <t>Tonnes</t>
  </si>
  <si>
    <t>n/a</t>
  </si>
  <si>
    <t xml:space="preserve">Total volume of sand tailings: Other </t>
  </si>
  <si>
    <t>Total volume of fine tailings (slimes): Used in rehabilitation</t>
  </si>
  <si>
    <t>Total volume of fine tailings (slimes): Into TSF</t>
  </si>
  <si>
    <t>Water</t>
  </si>
  <si>
    <t>FY23</t>
  </si>
  <si>
    <t>Surface water withdrawn (Dam)</t>
  </si>
  <si>
    <t>M³</t>
  </si>
  <si>
    <t>Ground water withdrawn (Boreholes)</t>
  </si>
  <si>
    <t>Water used (Dam and Boreholes)</t>
  </si>
  <si>
    <t>Water reused and recycled (SPC)</t>
  </si>
  <si>
    <t>Total water use</t>
  </si>
  <si>
    <t xml:space="preserve">Water reused and recycled </t>
  </si>
  <si>
    <t>%</t>
  </si>
  <si>
    <t>Water discharge (Environmental water release)</t>
  </si>
  <si>
    <t>Waste</t>
  </si>
  <si>
    <t>Recycled + Repurposed Waste</t>
  </si>
  <si>
    <t>Organic kitchen waste fed to biogas plant</t>
  </si>
  <si>
    <t>Landfill Waste</t>
  </si>
  <si>
    <t>e-waste</t>
  </si>
  <si>
    <t>Hazardous Waste</t>
  </si>
  <si>
    <t>Total Waste (non-tailings)</t>
  </si>
  <si>
    <t>Environmental monitoring</t>
  </si>
  <si>
    <t>Environmental incidents</t>
  </si>
  <si>
    <t>No.</t>
  </si>
  <si>
    <t>NOTES</t>
  </si>
  <si>
    <r>
      <rPr>
        <sz val="9"/>
        <color theme="1"/>
        <rFont val="Calibri"/>
        <family val="2"/>
        <scheme val="minor"/>
      </rPr>
      <t>1 -</t>
    </r>
    <r>
      <rPr>
        <sz val="9"/>
        <rFont val="Calibri"/>
        <family val="2"/>
        <scheme val="minor"/>
      </rPr>
      <t xml:space="preserve"> Increased confidence in data has facilitated more detailed reporting</t>
    </r>
  </si>
  <si>
    <t>BIODIVERSITY AND REHABILITATION</t>
  </si>
  <si>
    <t>Tree and plant nurseries production</t>
  </si>
  <si>
    <t>Kwale Operations Indigenous Tree and Plant Nursery</t>
  </si>
  <si>
    <t>Toliara Project Indigenous Tree and Plant Nursery</t>
  </si>
  <si>
    <t>To end FY23</t>
  </si>
  <si>
    <t>IUCN red list conservation status</t>
  </si>
  <si>
    <t>No. Species</t>
  </si>
  <si>
    <t>No. Trees</t>
  </si>
  <si>
    <t>Critically Endangered</t>
  </si>
  <si>
    <t>Endangered</t>
  </si>
  <si>
    <t>Vulnerable</t>
  </si>
  <si>
    <t>Other</t>
  </si>
  <si>
    <t>Total</t>
  </si>
  <si>
    <t>Land disturbance</t>
  </si>
  <si>
    <t>Land mined</t>
  </si>
  <si>
    <t>ha</t>
  </si>
  <si>
    <t>Land disturbed for mining infrastructure (incl. TSF)</t>
  </si>
  <si>
    <t>Land disturbed for supporting infrastructure</t>
  </si>
  <si>
    <t>Total land disturbed</t>
  </si>
  <si>
    <t>Rehabilitation and ecological restoration</t>
  </si>
  <si>
    <t>FY Progress</t>
  </si>
  <si>
    <t>Status at end of FY</t>
  </si>
  <si>
    <t xml:space="preserve">In FY23 </t>
  </si>
  <si>
    <t>To end FY22</t>
  </si>
  <si>
    <t>Habitat protected or restored with the Biodiversity Corridor</t>
  </si>
  <si>
    <t>1 - Process competed to reach desired land form and signed off through external audit process</t>
  </si>
  <si>
    <t>2 - Represents area that has been vegetated but ecologically functioning status is yet to be reached, which is required before an area can be classified as completed</t>
  </si>
  <si>
    <t>3 - 10.1ha recommended by biodiversity specialists to be signed off in Annual Environmental Audit in Q4 2023</t>
  </si>
  <si>
    <t>4 - 40.8ha recommended by biodiversity specialists to be signed off in Annual Environmental Audit in Q4 2023</t>
  </si>
  <si>
    <t>5 - Includes 36.9ha recommended by biodiversity specialists to be signed off in Annual Environmental Audit in Q4 2023</t>
  </si>
  <si>
    <t>OUR PEOPLE</t>
  </si>
  <si>
    <t xml:space="preserve">Employment and retention </t>
  </si>
  <si>
    <t>Toliara Project</t>
  </si>
  <si>
    <t>Perth Corporate Office</t>
  </si>
  <si>
    <t>Total Group</t>
  </si>
  <si>
    <t>Total employees</t>
  </si>
  <si>
    <t>New employee hires</t>
  </si>
  <si>
    <t>Staff turnover rate</t>
  </si>
  <si>
    <t>Health, safety and wellbeing</t>
  </si>
  <si>
    <t>Total workforce (employees + contractors)</t>
  </si>
  <si>
    <t xml:space="preserve">Fatalities </t>
  </si>
  <si>
    <t>Lost time injuries (LTI)</t>
  </si>
  <si>
    <t>Medical treatment injuries (MTI)</t>
  </si>
  <si>
    <t>Lost time injury frequency rate (LTIFR)</t>
  </si>
  <si>
    <t>Total recordable injury frequency rate  (TRIFR)</t>
  </si>
  <si>
    <t>Safety Incidents</t>
  </si>
  <si>
    <t>Safety Inspections</t>
  </si>
  <si>
    <t>Hazard Report</t>
  </si>
  <si>
    <t>Diversity and inclusion</t>
  </si>
  <si>
    <t>Overall percentage of women</t>
  </si>
  <si>
    <t>Percentage of Women in management roles (Manager and above)</t>
  </si>
  <si>
    <t xml:space="preserve">Percentage of Women in senior management (General Manager and above) </t>
  </si>
  <si>
    <t>Female representation in graduate and apprentice programs</t>
  </si>
  <si>
    <t>Board gender diversity</t>
  </si>
  <si>
    <t>+3.2%</t>
  </si>
  <si>
    <t>-10.6%</t>
  </si>
  <si>
    <t>+2.6%</t>
  </si>
  <si>
    <t>+2.3%</t>
  </si>
  <si>
    <t>+3.4%</t>
  </si>
  <si>
    <t>-0.3%</t>
  </si>
  <si>
    <t>Bullying and harassment claims reported</t>
  </si>
  <si>
    <t xml:space="preserve">Number of hours employees received training and development </t>
  </si>
  <si>
    <t>1 - Includes directed contracted personel (eg interns and seasonal personel) and outsourced contracted personel (eg haulage contractor employees)</t>
  </si>
  <si>
    <t>2 - Estimated data for FY20 and FY21 in Perth</t>
  </si>
  <si>
    <t>3 - Additional metirc included for reporting in FY23</t>
  </si>
  <si>
    <t>COMMUNITY DEVELOPMENT</t>
  </si>
  <si>
    <t>Local employment</t>
  </si>
  <si>
    <t>Total number of employees</t>
  </si>
  <si>
    <t>Number of employees from resettled households</t>
  </si>
  <si>
    <t>Improving lives and livelihoods</t>
  </si>
  <si>
    <t>Community projects (US$ 000s)</t>
  </si>
  <si>
    <t>COVID Community Projects (US$ 000s)</t>
  </si>
  <si>
    <t>Investment in community infrastructure (US$ 000s)</t>
  </si>
  <si>
    <t>Investment in community health (US$ 000s)</t>
  </si>
  <si>
    <t>Scholarships / Bursaries (US$ 000s)</t>
  </si>
  <si>
    <t>Community environmental programmes (US$ 000s)</t>
  </si>
  <si>
    <t>Community Assistance</t>
  </si>
  <si>
    <t>Training hours delivered to community members</t>
  </si>
  <si>
    <t>Community projects</t>
  </si>
  <si>
    <t>Project to Date</t>
  </si>
  <si>
    <t>Scholarships + bursaries - secondary school</t>
  </si>
  <si>
    <t>Scholarships + bursaries - tertiary education</t>
  </si>
  <si>
    <t>Infrastructure - schools (built or buildings refurbished)</t>
  </si>
  <si>
    <t>Infrastructure - medical facilities</t>
  </si>
  <si>
    <t>Infrastructure - water bores or towers</t>
  </si>
  <si>
    <t>1 - This metric only applies to Kwale Operations and the Toliara Project</t>
  </si>
  <si>
    <t>2 - Employees from the region surrounding an asset</t>
  </si>
  <si>
    <t>STAKEHOLDER ENGAGEMENT</t>
  </si>
  <si>
    <t>Resettlement committee meetings</t>
  </si>
  <si>
    <r>
      <t>Kwale North</t>
    </r>
    <r>
      <rPr>
        <vertAlign val="superscript"/>
        <sz val="11"/>
        <rFont val="Calibri"/>
        <family val="2"/>
        <scheme val="minor"/>
      </rPr>
      <t>1</t>
    </r>
  </si>
  <si>
    <t>Mafisini</t>
  </si>
  <si>
    <t>Regional liaison committee meetings</t>
  </si>
  <si>
    <t>Likoni</t>
  </si>
  <si>
    <t>Matuga</t>
  </si>
  <si>
    <t>Village liaison committee meetings</t>
  </si>
  <si>
    <t>Access Road</t>
  </si>
  <si>
    <t xml:space="preserve">Beach Management Unit - Likoni </t>
  </si>
  <si>
    <r>
      <t>Beach Management Unit - Mtongwe</t>
    </r>
    <r>
      <rPr>
        <vertAlign val="superscript"/>
        <sz val="11"/>
        <rFont val="Calibri"/>
        <family val="2"/>
        <scheme val="minor"/>
      </rPr>
      <t>3</t>
    </r>
  </si>
  <si>
    <r>
      <t>Conservation</t>
    </r>
    <r>
      <rPr>
        <vertAlign val="superscript"/>
        <sz val="11"/>
        <rFont val="Calibri"/>
        <family val="2"/>
        <scheme val="minor"/>
      </rPr>
      <t>4</t>
    </r>
  </si>
  <si>
    <t>Kaya Elders</t>
  </si>
  <si>
    <t>Kibuyuni</t>
  </si>
  <si>
    <t>Kibwaga</t>
  </si>
  <si>
    <t>Mafisini SML Boundary</t>
  </si>
  <si>
    <t>Mivumoni</t>
  </si>
  <si>
    <t>Security</t>
  </si>
  <si>
    <t>Community Development Agreement Committee (CDAC) meetings</t>
  </si>
  <si>
    <t>Lunga Lunga</t>
  </si>
  <si>
    <t>Msambweni</t>
  </si>
  <si>
    <t>Number of grievances</t>
  </si>
  <si>
    <t>Stakeholder Engagement</t>
  </si>
  <si>
    <t>Stakeholder Engagement Investment (US$ 000s)</t>
  </si>
  <si>
    <t xml:space="preserve">1 - Bumamani household representatives included in membership of Kwale North resettlement committee </t>
  </si>
  <si>
    <t>3 - No longer active</t>
  </si>
  <si>
    <t>4 - No longer active, handled by relevant village committee and human-wildlife conflict concerns referred to Kenya Wildlife Services (KWS) for resolution</t>
  </si>
  <si>
    <t>TAILLINGS STORAGE FACILITIES</t>
  </si>
  <si>
    <t>TSF name/identifier</t>
  </si>
  <si>
    <t>Kwale Mine TSF</t>
  </si>
  <si>
    <t>Location</t>
  </si>
  <si>
    <t>Latitude/Longitude: 4° 23' 34.7682" S, 39° 26' 29.3738" E</t>
  </si>
  <si>
    <t>Ownership</t>
  </si>
  <si>
    <t>Owned</t>
  </si>
  <si>
    <t>Status</t>
  </si>
  <si>
    <t>Active</t>
  </si>
  <si>
    <t>Year of initial operation</t>
  </si>
  <si>
    <t>Is the TSF currently operated (or closed) as per currently approved design?</t>
  </si>
  <si>
    <t>Yes</t>
  </si>
  <si>
    <t>Raising method</t>
  </si>
  <si>
    <t>Downstream</t>
  </si>
  <si>
    <t>Current maximum height</t>
  </si>
  <si>
    <t>50 m</t>
  </si>
  <si>
    <t>Current TSF impoundment volume</t>
  </si>
  <si>
    <r>
      <t>44,600,000m</t>
    </r>
    <r>
      <rPr>
        <vertAlign val="superscript"/>
        <sz val="11"/>
        <color theme="1"/>
        <rFont val="Calibri"/>
        <family val="2"/>
        <scheme val="minor"/>
      </rPr>
      <t>3</t>
    </r>
    <r>
      <rPr>
        <sz val="11"/>
        <color theme="1"/>
        <rFont val="Calibri"/>
        <family val="2"/>
        <scheme val="minor"/>
      </rPr>
      <t xml:space="preserve"> as at 2 October 2023</t>
    </r>
  </si>
  <si>
    <t>Planned TSF impoundment volume in 5 years time</t>
  </si>
  <si>
    <r>
      <t>48,370,000m</t>
    </r>
    <r>
      <rPr>
        <vertAlign val="superscript"/>
        <sz val="11"/>
        <color theme="1"/>
        <rFont val="Calibri"/>
        <family val="2"/>
        <scheme val="minor"/>
      </rPr>
      <t>3</t>
    </r>
    <r>
      <rPr>
        <sz val="11"/>
        <color theme="1"/>
        <rFont val="Calibri"/>
        <family val="2"/>
        <scheme val="minor"/>
      </rPr>
      <t xml:space="preserve"> (at current anticipated end of mine life)</t>
    </r>
  </si>
  <si>
    <t>Most recent Independent Expert Review</t>
  </si>
  <si>
    <t>February 2023, next review Q1 2024</t>
  </si>
  <si>
    <t>Do you have full and complete relevant engineering records including design, construction, operation, maintenance, and/or closure?</t>
  </si>
  <si>
    <t>Hazard categorisation of this facility</t>
  </si>
  <si>
    <t>Extreme</t>
  </si>
  <si>
    <t>Guideline used for the hazard categorisation</t>
  </si>
  <si>
    <t>ICMM</t>
  </si>
  <si>
    <t>Has the facility, at any point in its history, failed to be confirmed or certified as stable, or experienced notable stability concerns, as identified by an independent engineer (even if later certified as stable by the same or a different firm).</t>
  </si>
  <si>
    <t>No</t>
  </si>
  <si>
    <t>Oversight of TSF - internal/in-house engineering specialist or external engineering support?</t>
  </si>
  <si>
    <t>Both - competent Tailings Facility Engineer in house and external Engineer of Record</t>
  </si>
  <si>
    <t>Has a formal analysis of the downstream impact on communities, ecosystems and critical infrastructure in the event of catastrophic failure been undertaken and to reflect final conditions? If so, when did the most recent assessment take place?</t>
  </si>
  <si>
    <t>Yes - February 2020</t>
  </si>
  <si>
    <t>Is a closure plan in place and does it include long term monitoring?</t>
  </si>
  <si>
    <t>In preparation with long-term monitoring</t>
  </si>
  <si>
    <t>Has the TSF been assessed for more regular extreme weather events as a result of climate change?</t>
  </si>
  <si>
    <t>Yes - maximum probable precipitation updated in 2021.</t>
  </si>
  <si>
    <t>Any other relevant information</t>
  </si>
  <si>
    <t>LAND ACCESS AND RESETTLEMENT</t>
  </si>
  <si>
    <t>Land access and resettlement</t>
  </si>
  <si>
    <t xml:space="preserve">Compensation paid on resettlement (annual) </t>
  </si>
  <si>
    <t>US$000s</t>
  </si>
  <si>
    <r>
      <t xml:space="preserve">Compensation paid on resettlement since FY20 (cumulative) </t>
    </r>
    <r>
      <rPr>
        <vertAlign val="superscript"/>
        <sz val="11"/>
        <color rgb="FFFF0000"/>
        <rFont val="Calibri"/>
        <family val="2"/>
        <scheme val="minor"/>
      </rPr>
      <t xml:space="preserve"> </t>
    </r>
  </si>
  <si>
    <t xml:space="preserve">Number of households resettled  </t>
  </si>
  <si>
    <t>GOVERNANCE</t>
  </si>
  <si>
    <t>Ethics and integrity</t>
  </si>
  <si>
    <t>Incidents investigated and closed out under Base's Integrity System</t>
  </si>
  <si>
    <t>Legal actions commenced, continuing or completed against Base regarding breaches of anti-corruption laws</t>
  </si>
  <si>
    <t>Number of people trained on the Integrity System</t>
  </si>
  <si>
    <t>TAX TRANSPARENCY</t>
  </si>
  <si>
    <t>Details of tax residency</t>
  </si>
  <si>
    <t>Kenya</t>
  </si>
  <si>
    <t>Mauritius</t>
  </si>
  <si>
    <t>Madagascar</t>
  </si>
  <si>
    <t>Tanzania</t>
  </si>
  <si>
    <t>Australia</t>
  </si>
  <si>
    <t xml:space="preserve">Total Group </t>
  </si>
  <si>
    <t>Name of the resident entities</t>
  </si>
  <si>
    <t>Base Titanium Limited</t>
  </si>
  <si>
    <t>Base Titanium (Mauritius) Limited</t>
  </si>
  <si>
    <t>Base Toliara
SARL</t>
  </si>
  <si>
    <t>BET Two
Limited</t>
  </si>
  <si>
    <t>Base Resources Limited</t>
  </si>
  <si>
    <t>Primary activities of the organization</t>
  </si>
  <si>
    <t>Mining</t>
  </si>
  <si>
    <t>Investment</t>
  </si>
  <si>
    <t>Development</t>
  </si>
  <si>
    <t>Exploration</t>
  </si>
  <si>
    <t>Corporate</t>
  </si>
  <si>
    <t>Number of employees</t>
  </si>
  <si>
    <t>Revenue from sales to third parties</t>
  </si>
  <si>
    <r>
      <t>Profit/(loss) before tax</t>
    </r>
    <r>
      <rPr>
        <vertAlign val="superscript"/>
        <sz val="11"/>
        <color rgb="FFCF2925"/>
        <rFont val="Calibri"/>
        <family val="2"/>
        <scheme val="minor"/>
      </rPr>
      <t>1</t>
    </r>
  </si>
  <si>
    <t>Total non-current assets</t>
  </si>
  <si>
    <r>
      <t xml:space="preserve">FY22 Taxes by country </t>
    </r>
    <r>
      <rPr>
        <sz val="10"/>
        <color rgb="FFCF2925"/>
        <rFont val="Calibri"/>
        <family val="2"/>
        <scheme val="minor"/>
      </rPr>
      <t>(where Base Resources is tax resident)</t>
    </r>
  </si>
  <si>
    <t>Included in 
EITI Statement</t>
  </si>
  <si>
    <t>Corporate income tax</t>
  </si>
  <si>
    <t>Y</t>
  </si>
  <si>
    <t>Kenyan Dividend withholding tax</t>
  </si>
  <si>
    <t>N</t>
  </si>
  <si>
    <t>Mineral royalties</t>
  </si>
  <si>
    <t>Other payments borne</t>
  </si>
  <si>
    <t>Total government payments borne by the Company</t>
  </si>
  <si>
    <t>Employee payroll taxes (not borne by the Company)</t>
  </si>
  <si>
    <t>Witholding tax on non-government royalties</t>
  </si>
  <si>
    <t>Witholding tax on services</t>
  </si>
  <si>
    <t>Total taxes collected</t>
  </si>
  <si>
    <t>Total government payments, including Employee taxes</t>
  </si>
  <si>
    <r>
      <t>Reconciliation to FY22 EITI Statement</t>
    </r>
    <r>
      <rPr>
        <b/>
        <vertAlign val="superscript"/>
        <sz val="12"/>
        <color rgb="FFCF2925"/>
        <rFont val="Calibri"/>
        <family val="2"/>
        <scheme val="minor"/>
      </rPr>
      <t>2</t>
    </r>
  </si>
  <si>
    <t>Sum of above categories included in EITI Statement</t>
  </si>
  <si>
    <t>Utilities &amp; other service charges to government corporations</t>
  </si>
  <si>
    <t>EITI Statement of Payments to Government and National Entities</t>
  </si>
  <si>
    <t>1 - Excludes inter-group dividends at individual entity level</t>
  </si>
  <si>
    <t>2 - This metric only applies to Kwale Operations</t>
  </si>
  <si>
    <t>RESPONSIBLE BUSINESS</t>
  </si>
  <si>
    <t>Local procurement</t>
  </si>
  <si>
    <t>Total purchases from all suppliers</t>
  </si>
  <si>
    <t>Purchases from local suppliers - in country of operation</t>
  </si>
  <si>
    <t>Proportion of purrchase spending on local suppliers</t>
  </si>
  <si>
    <t>Number of local suppliers</t>
  </si>
  <si>
    <t xml:space="preserve">Workforce trained in Voluntary Principles on Security and Human Rights </t>
  </si>
  <si>
    <t>Employees</t>
  </si>
  <si>
    <t>Contractors</t>
  </si>
  <si>
    <t>SUSTAINABILITY ACCOUNTING STANDARDS BOARD (SASB) INDEX</t>
  </si>
  <si>
    <t>GRI Reference</t>
  </si>
  <si>
    <t>Disclosure title</t>
  </si>
  <si>
    <t>Location reference</t>
  </si>
  <si>
    <t>Greenhouse gas emissions</t>
  </si>
  <si>
    <t>EM-MM-110a.1</t>
  </si>
  <si>
    <t>Gross global Scope 1 emissions</t>
  </si>
  <si>
    <t>Environmental stewardship</t>
  </si>
  <si>
    <t>EM-MM-110a.2</t>
  </si>
  <si>
    <t>Discussion of long-term and short-term strategy or plan to manage Scope 1 emissions, emissions reduction targets, and an analysis of performance against those targets</t>
  </si>
  <si>
    <t>Air quality</t>
  </si>
  <si>
    <t>EM-MM-120a.1</t>
  </si>
  <si>
    <t xml:space="preserve">Air emissions of the following pollutants:(1) CO, (2) NOx (excluding N2O), (3) SOx, (4) particulate matter (PM10), (5) mercury (Hg), (6) lead (Pb), and (7) volatile organic compounds (VOCs) </t>
  </si>
  <si>
    <t>Disclosure not met</t>
  </si>
  <si>
    <t>Energy management</t>
  </si>
  <si>
    <t>EM-MM-130a.1</t>
  </si>
  <si>
    <t>(1) Total energy consumed, (2) percentage grid electricity, (3) percentage renewable</t>
  </si>
  <si>
    <t>Water management</t>
  </si>
  <si>
    <t>EM-MM-140a.1</t>
  </si>
  <si>
    <t>(1) Total fresh water withdrawn, (2) total fresh water consumed, (3) percentage in regions with High or Extremely High Baseline Water Stress</t>
  </si>
  <si>
    <t>EM-MM-140a.2</t>
  </si>
  <si>
    <t>Number of incidents of non-compliance associated with water quality permits, standards, and regulations</t>
  </si>
  <si>
    <t>Waste and hazardous materials management</t>
  </si>
  <si>
    <t>EM-MM-150a.4</t>
  </si>
  <si>
    <t>Total weight of non-mineral waste generated</t>
  </si>
  <si>
    <t>EM-MM-150a.5</t>
  </si>
  <si>
    <t>Total weight of tailings produced</t>
  </si>
  <si>
    <t>EM-MM-150a.6</t>
  </si>
  <si>
    <t>Total weight of waste rock generated</t>
  </si>
  <si>
    <t>N/A</t>
  </si>
  <si>
    <t>EM-MM-150a.7</t>
  </si>
  <si>
    <t>Total weight of hazardous waste generated</t>
  </si>
  <si>
    <t>EM-MM-150a.8</t>
  </si>
  <si>
    <t>Total weight of hazardous waste recycled</t>
  </si>
  <si>
    <t>EM-MM-150a.9</t>
  </si>
  <si>
    <t>Number of significant incidents associated with hazardous materials and waste management</t>
  </si>
  <si>
    <t>EM-MM-150a.10</t>
  </si>
  <si>
    <t>Description of waste and hazardous materials management policies and procedures for active and inactive operations</t>
  </si>
  <si>
    <t>Tailings Storage Facilities</t>
  </si>
  <si>
    <t>Biodiversity impacts</t>
  </si>
  <si>
    <t>EM-MM-160a.1</t>
  </si>
  <si>
    <t>Description of environmental management policies and practices for active sites</t>
  </si>
  <si>
    <t>EM-MM-160a.2</t>
  </si>
  <si>
    <t>Percentage of mine sites where acid rock drainage is: (1) predicted to occur, (2) actively mitigated, and (3) under treatment or remediation</t>
  </si>
  <si>
    <t>EM-MM-160a.3</t>
  </si>
  <si>
    <t>Percentage of (1) proved and (2) probable reserves in or near sites with protected conservation status or endangered species habitat</t>
  </si>
  <si>
    <t>Security, Human Rights &amp; Rights of Indigenous Peoples</t>
  </si>
  <si>
    <t>EM-MM-210a.1</t>
  </si>
  <si>
    <t>Percentage of (1) proved and (2) probable reserves in or near areas of conflict</t>
  </si>
  <si>
    <t>EM-MM-210a.2</t>
  </si>
  <si>
    <t>Percentage of (1) proved and (2) probable reserves in or near Indigenous land</t>
  </si>
  <si>
    <t>EM-MM-210a.3</t>
  </si>
  <si>
    <t>Discussion of engagement processes and due diligence practices</t>
  </si>
  <si>
    <t>Community relations</t>
  </si>
  <si>
    <t>EM-MM-210b.1</t>
  </si>
  <si>
    <t>Discussion of process to manage risks and opportunities associated with community rights and interests</t>
  </si>
  <si>
    <t>EM-MM-210b.2</t>
  </si>
  <si>
    <t>Number and duration of non-technical delays</t>
  </si>
  <si>
    <t>Labour relations</t>
  </si>
  <si>
    <t xml:space="preserve">EM-MM-310a.1 </t>
  </si>
  <si>
    <t>Percentage of active workforce covered under collective bargaining agreements, broken down by U.S. and foreign employees</t>
  </si>
  <si>
    <t>EM-MM-310a.2</t>
  </si>
  <si>
    <t>Number and duration of strikes and lockouts</t>
  </si>
  <si>
    <t>Workforce health &amp; safety</t>
  </si>
  <si>
    <t>EM-MM-320a.1</t>
  </si>
  <si>
    <t>(1) MSHA all-incidence rate, (2) fatality rate, (3) near miss frequency rate (NMFR) and (4) average hours of health, safety, and emergency response training for (a) full-time employees and (b) contract employees</t>
  </si>
  <si>
    <t>Our people</t>
  </si>
  <si>
    <t>Diversity and inclusion (page 23)</t>
  </si>
  <si>
    <t>Business ethics &amp; transparency</t>
  </si>
  <si>
    <t>EM-MM-510a.1</t>
  </si>
  <si>
    <t>Description of the management system for prevention of corruption and bribery throughout the value chain</t>
  </si>
  <si>
    <t>EM-MM-510a.2</t>
  </si>
  <si>
    <t>Production in countries that have the 20 lowest rankings in Transparency International’s Corruption Perception Index</t>
  </si>
  <si>
    <t>Tailings Storage Facilities management</t>
  </si>
  <si>
    <t>EM-MM-540a.1</t>
  </si>
  <si>
    <t>Tailing’s storage facility inventory table: (1) facility name, (2) location, (3) ownership status, (4) operational status, (5) construction method, (6) maximum permitted storage capacity, (7) current amount of tailings stored, (8) consequence classification, (9) date of most recent independent technical review, (10) material findings, (11) mitigation measures, (12) site-specific EPRP</t>
  </si>
  <si>
    <t>Summary of tailings management systems and governance structure used to monitor and maintain the stability of tailings storage facilities</t>
  </si>
  <si>
    <t>EM-MM-540a.3</t>
  </si>
  <si>
    <t>Approach to development of Emergency Preparedness and Response Plans (EPRPs) for tailings storage facilities</t>
  </si>
  <si>
    <t>Activity metrics</t>
  </si>
  <si>
    <t xml:space="preserve">EM-MM-000.A
</t>
  </si>
  <si>
    <t>Production of (1) metal ores and (2) finished metal products in metric tons</t>
  </si>
  <si>
    <t xml:space="preserve">EM-MM-000.B
</t>
  </si>
  <si>
    <t>Total number of employees, percentage contractors</t>
  </si>
  <si>
    <t>GLOBAL REPORTING INITIATIVE (GRI) STANDARDS 2021 INDEX</t>
  </si>
  <si>
    <t>GRI 1 Foundation</t>
  </si>
  <si>
    <t>GRI 1: s.3 - 1</t>
  </si>
  <si>
    <t>Apply the reporting principles</t>
  </si>
  <si>
    <t>GRI 1: s.3 - 2</t>
  </si>
  <si>
    <t>Report the disclosures in GRI 2: General Disclosures 2021</t>
  </si>
  <si>
    <t>GRI 1: s3 - 3</t>
  </si>
  <si>
    <t>Determine material topics</t>
  </si>
  <si>
    <t>GRI 1: s.3 - 4</t>
  </si>
  <si>
    <t>Report the disclosures in GRI 3: Material Topics 2021</t>
  </si>
  <si>
    <t>GRI 1: s.3 - 5</t>
  </si>
  <si>
    <t>Report disclosures from the GRI Topic Standards for each material topic</t>
  </si>
  <si>
    <t>GRI 1: s.3 - 6</t>
  </si>
  <si>
    <t>Provide reasons for omission for disclosures and requirements that the organisation cannot comply with</t>
  </si>
  <si>
    <t>GRI 1: s.3 - 7</t>
  </si>
  <si>
    <t>Publish a GRI content index</t>
  </si>
  <si>
    <t>GRI Index</t>
  </si>
  <si>
    <t>GRI 1: s.3 - 8</t>
  </si>
  <si>
    <t>Provide a statement of use</t>
  </si>
  <si>
    <t>GRI 1: s.3 - 9</t>
  </si>
  <si>
    <t>Notify GRI</t>
  </si>
  <si>
    <t>GRI 1: s.4</t>
  </si>
  <si>
    <t>Accuracy, balance, clarity, comparability, completeness, stainability context, timeliness and verifiability</t>
  </si>
  <si>
    <t>Guidance followed in compilation of report</t>
  </si>
  <si>
    <t>GRI 2 General Disclosures</t>
  </si>
  <si>
    <t>1. The organisation and its reporting practices</t>
  </si>
  <si>
    <t>Disclosure 2-1</t>
  </si>
  <si>
    <t>Organisation details</t>
  </si>
  <si>
    <t>Disclosure 2-2</t>
  </si>
  <si>
    <t>Entities included in the organization's sustainability reporting</t>
  </si>
  <si>
    <t>Disclosure 2-3</t>
  </si>
  <si>
    <t>Reporting period, frequency and contact point</t>
  </si>
  <si>
    <t>Disclosure 2-4</t>
  </si>
  <si>
    <t>Restatements of information</t>
  </si>
  <si>
    <t>Disclosure 2-5</t>
  </si>
  <si>
    <t>External assurance</t>
  </si>
  <si>
    <t>2. Activities and workers</t>
  </si>
  <si>
    <t>Disclosure 2-6</t>
  </si>
  <si>
    <t>Activities, value chain and other business relationships</t>
  </si>
  <si>
    <t>Disclosure 2-7</t>
  </si>
  <si>
    <t>Disclosure 2-8</t>
  </si>
  <si>
    <t>Workers who are not employees</t>
  </si>
  <si>
    <t>3. Governance</t>
  </si>
  <si>
    <t>Disclosure 2-9</t>
  </si>
  <si>
    <t>Governance structure and composition</t>
  </si>
  <si>
    <t>Disclosure 2-10</t>
  </si>
  <si>
    <t>Nomination and selection of the highest governance body</t>
  </si>
  <si>
    <t>Disclosure 2-11</t>
  </si>
  <si>
    <t>Chair of the highest governance body</t>
  </si>
  <si>
    <t>Disclosure 2-12</t>
  </si>
  <si>
    <t>Role of the highest governance body in overseeing the management of impacts</t>
  </si>
  <si>
    <t>Disclosure 2-13</t>
  </si>
  <si>
    <t>Delegation of responsibility for managing impacts</t>
  </si>
  <si>
    <t>Disclosure 2-14</t>
  </si>
  <si>
    <t>Role of the highest governance body in sustainability reporting</t>
  </si>
  <si>
    <t>Disclosure 2-15</t>
  </si>
  <si>
    <t>Conflicts of interest</t>
  </si>
  <si>
    <t>Disclosure 2-16</t>
  </si>
  <si>
    <t>Communication of critical concerns</t>
  </si>
  <si>
    <t>Disclosure 2-17</t>
  </si>
  <si>
    <t>Collective knowledge of the highest governance body</t>
  </si>
  <si>
    <t>Disclosure 2-18</t>
  </si>
  <si>
    <t>Evaluation of the performance of the highest governance body</t>
  </si>
  <si>
    <t>Disclosure 2-19</t>
  </si>
  <si>
    <t>Remuneration policies</t>
  </si>
  <si>
    <t>Disclosure 2-20</t>
  </si>
  <si>
    <t>Process to determine remuneration</t>
  </si>
  <si>
    <t>Disclosure 2-21</t>
  </si>
  <si>
    <t>Annual total compensation ratio</t>
  </si>
  <si>
    <t>4. Strategy, policies, and practices</t>
  </si>
  <si>
    <t>Disclosure 2-22</t>
  </si>
  <si>
    <t>Statement on sustainable development strategy</t>
  </si>
  <si>
    <t>Disclosure 2-23</t>
  </si>
  <si>
    <t>Policy commitments</t>
  </si>
  <si>
    <t>Disclosure 2-24</t>
  </si>
  <si>
    <t>Embedding policy commitments</t>
  </si>
  <si>
    <t>Disclosure 2-25</t>
  </si>
  <si>
    <t>Processes to remediate negative impacts</t>
  </si>
  <si>
    <t>Disclosure 2-26</t>
  </si>
  <si>
    <t>Mechanisms for seeking advice and raising concerns</t>
  </si>
  <si>
    <t>Disclosure 2-27</t>
  </si>
  <si>
    <t>Compliance with laws and regulations</t>
  </si>
  <si>
    <t>Disclosure 2-28</t>
  </si>
  <si>
    <t>Membership associations</t>
  </si>
  <si>
    <t>5. Stakeholder engagement</t>
  </si>
  <si>
    <t>Disclosure 2-29</t>
  </si>
  <si>
    <t>Approach to stakeholder engagement</t>
  </si>
  <si>
    <t>Disclosure 2-30</t>
  </si>
  <si>
    <t>Collective bargaining agreements</t>
  </si>
  <si>
    <t>GRI 3 Material Topics</t>
  </si>
  <si>
    <t>Disclosure 3-1</t>
  </si>
  <si>
    <t>Process to determine material topics</t>
  </si>
  <si>
    <t>Disclosure 3-2</t>
  </si>
  <si>
    <t>List of material topics</t>
  </si>
  <si>
    <t>Disclosure 3-3</t>
  </si>
  <si>
    <t>Management of material topics</t>
  </si>
  <si>
    <t>Our management approach is described for each relevant material topic in the Sustainability Report</t>
  </si>
  <si>
    <t>GRI 200 Economic Specific</t>
  </si>
  <si>
    <t>GRI 201 Economic Performance</t>
  </si>
  <si>
    <t>201-1</t>
  </si>
  <si>
    <t>Direct economic value generated and distributed</t>
  </si>
  <si>
    <t>Responsible business - Tax</t>
  </si>
  <si>
    <t>201-2</t>
  </si>
  <si>
    <t>Financial implications and other risks and opportunities due to climate change</t>
  </si>
  <si>
    <t>201-3</t>
  </si>
  <si>
    <t>Defined benefit plan obligations and other retirement plans</t>
  </si>
  <si>
    <t>201-4</t>
  </si>
  <si>
    <t>Financial assistance received from government</t>
  </si>
  <si>
    <t>GRI 202 Market presence</t>
  </si>
  <si>
    <t>202-1</t>
  </si>
  <si>
    <t>Ratios of standard entry level wage by gender compared to local minimum wage</t>
  </si>
  <si>
    <t>202-2</t>
  </si>
  <si>
    <t>Proportion of senior management hired from the local community</t>
  </si>
  <si>
    <t>GRI 203 Indirect Economic Impacts</t>
  </si>
  <si>
    <t>203-1</t>
  </si>
  <si>
    <t>Infrastructure investments and services supported</t>
  </si>
  <si>
    <t>203-2</t>
  </si>
  <si>
    <t>Significant indirect economic impacts</t>
  </si>
  <si>
    <t>Community development</t>
  </si>
  <si>
    <t xml:space="preserve">GRI 204 Procurement Practices </t>
  </si>
  <si>
    <t>204-1</t>
  </si>
  <si>
    <t>Proportion of spending on local suppliers</t>
  </si>
  <si>
    <t>Responsible business - Other</t>
  </si>
  <si>
    <t>GRI 205 Anti-corruption</t>
  </si>
  <si>
    <t>205-1</t>
  </si>
  <si>
    <t xml:space="preserve">Operations assessed for risks related to corruption </t>
  </si>
  <si>
    <t>205-2</t>
  </si>
  <si>
    <t>Communication and training about anti-corruption policies and procedures</t>
  </si>
  <si>
    <t>Good governance</t>
  </si>
  <si>
    <t>205-3</t>
  </si>
  <si>
    <t>Confirmed incidents of corruption and actions taken</t>
  </si>
  <si>
    <t xml:space="preserve">GRI 206 Anti-corruption Behaviour </t>
  </si>
  <si>
    <t>206-1</t>
  </si>
  <si>
    <t>Legal actions for anti-competitive behaviour, anti-trust, and monopoly practices</t>
  </si>
  <si>
    <t>GRI 207 Tax</t>
  </si>
  <si>
    <t>207-1</t>
  </si>
  <si>
    <t>Approach to tax</t>
  </si>
  <si>
    <t>207-2</t>
  </si>
  <si>
    <t>Tax governance, control, and risk management</t>
  </si>
  <si>
    <t>207-3</t>
  </si>
  <si>
    <t>Stakeholder engagement and management of concerns related to tax</t>
  </si>
  <si>
    <t>207-4</t>
  </si>
  <si>
    <t>Country-by-country reporting</t>
  </si>
  <si>
    <t>GRI 301: Materials</t>
  </si>
  <si>
    <t>301-1</t>
  </si>
  <si>
    <t>Materials used by weight or volume</t>
  </si>
  <si>
    <t>301-2</t>
  </si>
  <si>
    <t>Recycled input materials used</t>
  </si>
  <si>
    <t>301-3</t>
  </si>
  <si>
    <t>Reclaimed products and their packaging materials</t>
  </si>
  <si>
    <t>GRI 302: Energy</t>
  </si>
  <si>
    <t>302-1</t>
  </si>
  <si>
    <t>Energy consumption within the organization</t>
  </si>
  <si>
    <t>302-2</t>
  </si>
  <si>
    <t>Energy consumption outside of the organization</t>
  </si>
  <si>
    <t xml:space="preserve">Disclosure not met </t>
  </si>
  <si>
    <t>302-3</t>
  </si>
  <si>
    <t>Energy intensity</t>
  </si>
  <si>
    <t>302-4</t>
  </si>
  <si>
    <t>Reduction of energy consumption</t>
  </si>
  <si>
    <t>302-5</t>
  </si>
  <si>
    <t>Reduction in energy requirements of products and services</t>
  </si>
  <si>
    <r>
      <t xml:space="preserve">303-1 </t>
    </r>
    <r>
      <rPr>
        <sz val="9"/>
        <color theme="1"/>
        <rFont val="Calibri"/>
        <family val="2"/>
        <scheme val="minor"/>
      </rPr>
      <t>(Management approach disclosure)</t>
    </r>
  </si>
  <si>
    <t>Interactions with water as a shared resource</t>
  </si>
  <si>
    <r>
      <t xml:space="preserve">303-2 </t>
    </r>
    <r>
      <rPr>
        <sz val="9"/>
        <color theme="1"/>
        <rFont val="Calibri"/>
        <family val="2"/>
        <scheme val="minor"/>
      </rPr>
      <t>(Management approach disclosure)</t>
    </r>
  </si>
  <si>
    <t>Management of water discharge-related impacts</t>
  </si>
  <si>
    <t>303-3</t>
  </si>
  <si>
    <t xml:space="preserve">Water withdrawal </t>
  </si>
  <si>
    <t>303-4</t>
  </si>
  <si>
    <t>Water discharge</t>
  </si>
  <si>
    <t>303-5</t>
  </si>
  <si>
    <t xml:space="preserve">Water consumption </t>
  </si>
  <si>
    <t>GRI 304: Biodiversity</t>
  </si>
  <si>
    <t>304-1</t>
  </si>
  <si>
    <t>Operational sites owned, leased, managed in, or adjacent to, protected areas and areas of high biodiversity value outside protected areas</t>
  </si>
  <si>
    <t>304-2</t>
  </si>
  <si>
    <t>Significant impacts of activities, products, and services on biodiversity</t>
  </si>
  <si>
    <t>304-3</t>
  </si>
  <si>
    <t>Habitats protected or restored</t>
  </si>
  <si>
    <t>304-4</t>
  </si>
  <si>
    <t>IUCN Red List species and national conservation list species with habitats in areas affected by operations</t>
  </si>
  <si>
    <t>GRI 305: Emissions</t>
  </si>
  <si>
    <t xml:space="preserve">305-1 </t>
  </si>
  <si>
    <t>Direct (Scope 1) GHG emissions</t>
  </si>
  <si>
    <t>305-2</t>
  </si>
  <si>
    <t>Energy indirect (Scope 2) GHG emissions</t>
  </si>
  <si>
    <t>305-3</t>
  </si>
  <si>
    <t>Other indirect (Scope 3) GHG emissions</t>
  </si>
  <si>
    <t>305-4</t>
  </si>
  <si>
    <t>GHG emissions intensity</t>
  </si>
  <si>
    <t>305-5</t>
  </si>
  <si>
    <t>Reduction of GHG emissions</t>
  </si>
  <si>
    <t>305-6</t>
  </si>
  <si>
    <t>Emissions of ozone-depleting substances (ODS) 15</t>
  </si>
  <si>
    <t>305-7</t>
  </si>
  <si>
    <t xml:space="preserve">Nitrogen oxides (NOX), sulfur oxides (SOX), and other significant air emissions </t>
  </si>
  <si>
    <t>GRI 306: Waste</t>
  </si>
  <si>
    <t>306-1</t>
  </si>
  <si>
    <t>Waste generation and significant waste-related impacts</t>
  </si>
  <si>
    <t>306-2</t>
  </si>
  <si>
    <t>Management of significant waste-related impacts</t>
  </si>
  <si>
    <t>306-3</t>
  </si>
  <si>
    <t>Waste generated</t>
  </si>
  <si>
    <t>306-4</t>
  </si>
  <si>
    <t>Waste diverted from disposal</t>
  </si>
  <si>
    <t xml:space="preserve">306-5 </t>
  </si>
  <si>
    <t>Waste directed to disposal</t>
  </si>
  <si>
    <t>GRI 307: Environmental Compliance</t>
  </si>
  <si>
    <t>307-1</t>
  </si>
  <si>
    <t>Non-compliance with environmental laws and regulations</t>
  </si>
  <si>
    <t>GRI 308: Supplier Environmental Assessment</t>
  </si>
  <si>
    <t>308-1</t>
  </si>
  <si>
    <t>New suppliers that were screened using environmental criteria</t>
  </si>
  <si>
    <t xml:space="preserve">308-2 </t>
  </si>
  <si>
    <t>Negative environmental impacts in the supply chain and actions taken</t>
  </si>
  <si>
    <t>GRI 400: Social Specific</t>
  </si>
  <si>
    <t>GRI 401: Employment</t>
  </si>
  <si>
    <t xml:space="preserve">401-1 </t>
  </si>
  <si>
    <t>New employee hires and employee turnover</t>
  </si>
  <si>
    <t>401-2</t>
  </si>
  <si>
    <t>Benefits provided to full-time employees that are not provided to temporary or part-time employees</t>
  </si>
  <si>
    <t>401-3</t>
  </si>
  <si>
    <t>Parental leave</t>
  </si>
  <si>
    <t>GRI 402: Labor/Management Relations</t>
  </si>
  <si>
    <t>402-1</t>
  </si>
  <si>
    <t>Minimum notice periods regarding operational changes</t>
  </si>
  <si>
    <t>GRI 403: Occupational Health and Safety</t>
  </si>
  <si>
    <r>
      <t xml:space="preserve">403-1 </t>
    </r>
    <r>
      <rPr>
        <sz val="9"/>
        <color theme="1"/>
        <rFont val="Calibri"/>
        <family val="2"/>
        <scheme val="minor"/>
      </rPr>
      <t>(Management approach disclosure)</t>
    </r>
  </si>
  <si>
    <t>Occupational health and safety management system</t>
  </si>
  <si>
    <r>
      <t>403-2</t>
    </r>
    <r>
      <rPr>
        <sz val="9"/>
        <color theme="1"/>
        <rFont val="Calibri"/>
        <family val="2"/>
        <scheme val="minor"/>
      </rPr>
      <t xml:space="preserve"> (Management approach disclosure)</t>
    </r>
  </si>
  <si>
    <t>Hazard identification, risk assessment, and incident investigation</t>
  </si>
  <si>
    <r>
      <t xml:space="preserve">403-3 </t>
    </r>
    <r>
      <rPr>
        <sz val="9"/>
        <color theme="1"/>
        <rFont val="Calibri"/>
        <family val="2"/>
        <scheme val="minor"/>
      </rPr>
      <t>(Management approach disclosure)</t>
    </r>
  </si>
  <si>
    <t>Occupational health services</t>
  </si>
  <si>
    <r>
      <t xml:space="preserve">403-4 </t>
    </r>
    <r>
      <rPr>
        <sz val="9"/>
        <color theme="1"/>
        <rFont val="Calibri"/>
        <family val="2"/>
        <scheme val="minor"/>
      </rPr>
      <t>(Management approach disclosure)</t>
    </r>
  </si>
  <si>
    <t xml:space="preserve">Worker participation, consultation, and communication on occupational health and safety </t>
  </si>
  <si>
    <r>
      <t xml:space="preserve">403-5 </t>
    </r>
    <r>
      <rPr>
        <sz val="9"/>
        <color theme="1"/>
        <rFont val="Calibri"/>
        <family val="2"/>
        <scheme val="minor"/>
      </rPr>
      <t>(Management approach disclosure)</t>
    </r>
  </si>
  <si>
    <t>Worker training on occupational health and safety</t>
  </si>
  <si>
    <r>
      <t>403-6</t>
    </r>
    <r>
      <rPr>
        <sz val="9"/>
        <color theme="1"/>
        <rFont val="Calibri"/>
        <family val="2"/>
        <scheme val="minor"/>
      </rPr>
      <t xml:space="preserve"> (Management approach disclosure)</t>
    </r>
  </si>
  <si>
    <t>Promotion of worker health</t>
  </si>
  <si>
    <r>
      <t>403-7</t>
    </r>
    <r>
      <rPr>
        <sz val="9"/>
        <color theme="1"/>
        <rFont val="Calibri"/>
        <family val="2"/>
        <scheme val="minor"/>
      </rPr>
      <t xml:space="preserve"> (Management approach disclosure)</t>
    </r>
  </si>
  <si>
    <t>Prevention and mitigation of occupational health and safety impacts directly linked by business relationships</t>
  </si>
  <si>
    <t>403-8</t>
  </si>
  <si>
    <t>Workers covered by an occupational health and safety management system</t>
  </si>
  <si>
    <t>403-9</t>
  </si>
  <si>
    <t>Work-related injuries</t>
  </si>
  <si>
    <t>403-10</t>
  </si>
  <si>
    <t xml:space="preserve">Work-related ill health </t>
  </si>
  <si>
    <t>GRI 404: Training and Education</t>
  </si>
  <si>
    <t>404-1</t>
  </si>
  <si>
    <t>Average hours of training per year per employee</t>
  </si>
  <si>
    <t>404-2</t>
  </si>
  <si>
    <t>Programs for upgrading employee skills and transition assistance programs</t>
  </si>
  <si>
    <t>404-3</t>
  </si>
  <si>
    <t>Percentage of employees receiving regular performance and career development reviews</t>
  </si>
  <si>
    <t>GRI 405: Diversity and Equal Opportunity</t>
  </si>
  <si>
    <t xml:space="preserve">405-1 </t>
  </si>
  <si>
    <t>Diversity of governance bodies and employees</t>
  </si>
  <si>
    <t xml:space="preserve">405-2 </t>
  </si>
  <si>
    <t>Ratio of basic salary and remuneration of women to men</t>
  </si>
  <si>
    <t>GRI 406: Non-discrimination</t>
  </si>
  <si>
    <t>406-1</t>
  </si>
  <si>
    <t>Incidents of discrimination and corrective actions taken</t>
  </si>
  <si>
    <t>GRI 407: Freedom of Association and Collective Bargaining</t>
  </si>
  <si>
    <t>407-1</t>
  </si>
  <si>
    <t>Operations and suppliers in which the right to freedom of association and collective bargaining may be at risk</t>
  </si>
  <si>
    <t>GRI 408: Child Labour</t>
  </si>
  <si>
    <t>408-1</t>
  </si>
  <si>
    <t>Operations and suppliers at significant risk for incidents of child labour</t>
  </si>
  <si>
    <t xml:space="preserve">Modern Slavery Statement </t>
  </si>
  <si>
    <t>GRI 409: Forced and Compulsory Labour</t>
  </si>
  <si>
    <t>409-1</t>
  </si>
  <si>
    <t>Operations and suppliers at significant risk for incidents of forced or compulsory labour</t>
  </si>
  <si>
    <t>GRI 410: Security Practices</t>
  </si>
  <si>
    <t>410-1</t>
  </si>
  <si>
    <t xml:space="preserve">Security personnel trained in human rights policies or procedures </t>
  </si>
  <si>
    <t>GRI 411: Rights of Indigenous People</t>
  </si>
  <si>
    <t>411-1</t>
  </si>
  <si>
    <t>Incidents of violations involving rights of indigenous peoples</t>
  </si>
  <si>
    <t>GRI 412: Human Rights Assessment</t>
  </si>
  <si>
    <t>412-1</t>
  </si>
  <si>
    <t>Operations that have been subject to human rights reviews or impact assessments</t>
  </si>
  <si>
    <t>412-2</t>
  </si>
  <si>
    <t>Employee training on human rights policies or procedures</t>
  </si>
  <si>
    <t>412-3</t>
  </si>
  <si>
    <t>Significant investment agreements and contracts that include human rights clauses or that underwent human rights screening</t>
  </si>
  <si>
    <t>GRI 413: Local Communities</t>
  </si>
  <si>
    <t>413-1</t>
  </si>
  <si>
    <t>Operations with local community engagement, impact assessments, and development programs</t>
  </si>
  <si>
    <t>Stakeholder engagement</t>
  </si>
  <si>
    <t>413-2</t>
  </si>
  <si>
    <t>Operations with significant actual and potential negative impacts on local communities</t>
  </si>
  <si>
    <t>GRI 414: Supplier Social Assessment</t>
  </si>
  <si>
    <t xml:space="preserve">414-1 </t>
  </si>
  <si>
    <t xml:space="preserve">New suppliers that were screened using social criteria </t>
  </si>
  <si>
    <t>414-2</t>
  </si>
  <si>
    <t>Negative social impacts in the supply chain and actions taken</t>
  </si>
  <si>
    <t>GRI 415: Public Policy</t>
  </si>
  <si>
    <t>415-1</t>
  </si>
  <si>
    <t>Political contributions</t>
  </si>
  <si>
    <t>GRI 416: Customer Health and Safety</t>
  </si>
  <si>
    <t>416-1</t>
  </si>
  <si>
    <t>Assessment of the health and safety impacts of product and service categories</t>
  </si>
  <si>
    <t>416-2</t>
  </si>
  <si>
    <t>Incidents of non-compliance concerning the health and safety impacts of products and services</t>
  </si>
  <si>
    <t>GRI 417: Marketing and Labelling</t>
  </si>
  <si>
    <t>417-1</t>
  </si>
  <si>
    <t>Requirements for product and service information and labelling</t>
  </si>
  <si>
    <t>417-2</t>
  </si>
  <si>
    <t>Incidents of non-compliance concerning product and service information and labelling</t>
  </si>
  <si>
    <t>417-3</t>
  </si>
  <si>
    <t>Incidents of non-compliance concerning marketing communications</t>
  </si>
  <si>
    <t>GRI 418: Customer Privacy</t>
  </si>
  <si>
    <t>418-1</t>
  </si>
  <si>
    <t>Substantiated complaints concerning breaches of customer privacy and losses of customer data</t>
  </si>
  <si>
    <t>GRI 419: Socioeconomic Compliance</t>
  </si>
  <si>
    <t>419-1</t>
  </si>
  <si>
    <t>Non-compliance with laws and regulations in the social and economic area</t>
  </si>
  <si>
    <t>G4 Sector Disclosures for Mining and Metals 2013</t>
  </si>
  <si>
    <t>Biodiversity</t>
  </si>
  <si>
    <t>MM1</t>
  </si>
  <si>
    <t>Amount of land (owned or leased, and managed for production activities or extractive use) disturbed or rehabilitated</t>
  </si>
  <si>
    <t>Biodiversity + Rehabilitation</t>
  </si>
  <si>
    <t>MM2</t>
  </si>
  <si>
    <t>The number and percentage of total sites identified as requiring biodiversity management plans according to stated criteria, and the number (percentage) of those sites with plans in place</t>
  </si>
  <si>
    <t>Effluents and Waste</t>
  </si>
  <si>
    <t>MM3</t>
  </si>
  <si>
    <t>Total amounts of overburden, rock, tailings, and sludges and their associated risks</t>
  </si>
  <si>
    <t>Labor/Management Relations</t>
  </si>
  <si>
    <t>MM4</t>
  </si>
  <si>
    <t>Number of strikes and lock-outs exceeding one week’s duration, by country</t>
  </si>
  <si>
    <t>Indigenous Rights</t>
  </si>
  <si>
    <t>MM5</t>
  </si>
  <si>
    <t>Total number of operations taking place in or adjacent to Indigenous People’s territories, and number and percentage of operations or sites where there are formal agreements with Indigenous People’s communities</t>
  </si>
  <si>
    <t>Local Communities</t>
  </si>
  <si>
    <t>MM6</t>
  </si>
  <si>
    <t>Number and description of significant disputes relating to land use, customary rights of local communities and Indigenous Peoples</t>
  </si>
  <si>
    <t>MM7</t>
  </si>
  <si>
    <t>The extent to which grievance mechanisms were used to resolve disputes relating to land use, customary rights of local communities and Indigenous Peoples, and the outcomes</t>
  </si>
  <si>
    <t>Artisanal and Small-scale Mining</t>
  </si>
  <si>
    <t>MM8</t>
  </si>
  <si>
    <t>Number (and percentage) of company operating sites where artisanal and small-scale mining (ASM) takes place on, or adjacent to, the site; the associated risks and the actions taken to manage and mitigate these risks</t>
  </si>
  <si>
    <t>Resettlement</t>
  </si>
  <si>
    <t>MM9</t>
  </si>
  <si>
    <t>Sites where resettlements took place, the number of households resettled in each, and how their livelihoods were affected in the process</t>
  </si>
  <si>
    <t>Closure Planning</t>
  </si>
  <si>
    <t>MM10</t>
  </si>
  <si>
    <t>Number of and percentage of operations with closure plans</t>
  </si>
  <si>
    <t>Training investment</t>
  </si>
  <si>
    <t>4 - Includes training provided to  community members through our Training Departments</t>
  </si>
  <si>
    <t>Sustainability Report FY23</t>
  </si>
  <si>
    <t>Reducing our emissions and establishing resilience to climate change (page 56)</t>
  </si>
  <si>
    <t>Implementing best practice (page 50)</t>
  </si>
  <si>
    <t>Improving biodiversity outcomes (page 20)</t>
  </si>
  <si>
    <t>Given the cultural context within which we operate, all of our ore reserves are considered to be in or near land belonging to those who would identify themselves as indigenous to those regions.</t>
  </si>
  <si>
    <t>Land access and resettlement (page 43)</t>
  </si>
  <si>
    <t>Community and stakeholder relations (page 54)</t>
  </si>
  <si>
    <t>Health, safety and well-being (page 25)</t>
  </si>
  <si>
    <t>Diversity and inclusion (page 27)</t>
  </si>
  <si>
    <t>Ethics and integrity (page 45)</t>
  </si>
  <si>
    <t>Tailings storage facilities (page 39)</t>
  </si>
  <si>
    <t>What we produce (page 10)</t>
  </si>
  <si>
    <t>A discussion of everything that matters (page 7)</t>
  </si>
  <si>
    <t>About this report (page 6)</t>
  </si>
  <si>
    <t>About us (page 8)</t>
  </si>
  <si>
    <t>About this report (pages 6-7)</t>
  </si>
  <si>
    <t>Disclosure assurance processes (page 7)</t>
  </si>
  <si>
    <t>We are Base Resources (page 8-11)</t>
  </si>
  <si>
    <t>Our assets (pg 10)</t>
  </si>
  <si>
    <t>Sustainability Governance (page 15)</t>
  </si>
  <si>
    <t>2023 Corporate Governance Statement </t>
  </si>
  <si>
    <t>2023 Corporate Governance Statement</t>
  </si>
  <si>
    <t>2023 Annual Report to shareholders</t>
  </si>
  <si>
    <t>Remuneration report (pages 41-57)</t>
  </si>
  <si>
    <t>Our commitment to sustainability is framed by our North Star purpose (page 9)</t>
  </si>
  <si>
    <t>Ethics and Integrity (page 45)</t>
  </si>
  <si>
    <t>Government Relations (page 48)</t>
  </si>
  <si>
    <t>Improving lives and livelihoods (page 35)</t>
  </si>
  <si>
    <t>Local procurement (page 52)</t>
  </si>
  <si>
    <t>Tax transparency (page 47)</t>
  </si>
  <si>
    <t>Rehabilitation and ecological restoration (page 23)</t>
  </si>
  <si>
    <t>Health, safety and wellbeing (page 25)</t>
  </si>
  <si>
    <t>Employee capability and development (page 29)</t>
  </si>
  <si>
    <r>
      <t>Suppliers that were screened using social criteria</t>
    </r>
    <r>
      <rPr>
        <vertAlign val="superscript"/>
        <sz val="11"/>
        <color rgb="FFCF2925"/>
        <rFont val="Calibri"/>
        <family val="2"/>
        <scheme val="minor"/>
      </rPr>
      <t>1</t>
    </r>
  </si>
  <si>
    <t>1 - Refers to suppliers assessed against Base Resources Modern Slavery Risk Assessment procedure</t>
  </si>
  <si>
    <t>Forthcoming 2023 Modern Slavery Statement</t>
  </si>
  <si>
    <t>Modern Slavery Statement</t>
  </si>
  <si>
    <t>Government relations (page 48)</t>
  </si>
  <si>
    <t>Base Resources have applied the reporting principles of the Global Reporting Initiative (GRI Universal Standards 2021, relevant topic standards and the G4 Sector Disclosures for Mining and Metals 2013)</t>
  </si>
  <si>
    <r>
      <t>Fingirika + Dzibwage</t>
    </r>
    <r>
      <rPr>
        <vertAlign val="superscript"/>
        <sz val="11"/>
        <rFont val="Calibri"/>
        <family val="2"/>
        <scheme val="minor"/>
      </rPr>
      <t>5</t>
    </r>
  </si>
  <si>
    <r>
      <t>Host Site</t>
    </r>
    <r>
      <rPr>
        <vertAlign val="superscript"/>
        <sz val="11"/>
        <rFont val="Calibri"/>
        <family val="2"/>
        <scheme val="minor"/>
      </rPr>
      <t>6</t>
    </r>
  </si>
  <si>
    <r>
      <t>Kwale North</t>
    </r>
    <r>
      <rPr>
        <vertAlign val="superscript"/>
        <sz val="11"/>
        <rFont val="Calibri"/>
        <family val="2"/>
        <scheme val="minor"/>
      </rPr>
      <t>7</t>
    </r>
  </si>
  <si>
    <r>
      <t>Nguluku, Mchanga + Mweupe</t>
    </r>
    <r>
      <rPr>
        <vertAlign val="superscript"/>
        <sz val="11"/>
        <rFont val="Calibri"/>
        <family val="2"/>
        <scheme val="minor"/>
      </rPr>
      <t>5</t>
    </r>
  </si>
  <si>
    <t>5 - Meetings of village representatives of stated villages combined into single meeting</t>
  </si>
  <si>
    <t>6 - This committee was established in 2023</t>
  </si>
  <si>
    <t xml:space="preserve">7 - This committee was established once the Kwale North rettlement committee was dissolved </t>
  </si>
  <si>
    <t>8 - These represent community grievances escalated for independent resolution by liaison committees</t>
  </si>
  <si>
    <t>9 - Grievances resolved by independent body, remained still to be ruled on</t>
  </si>
  <si>
    <r>
      <t>FY23</t>
    </r>
    <r>
      <rPr>
        <b/>
        <vertAlign val="superscript"/>
        <sz val="11"/>
        <color theme="1"/>
        <rFont val="Calibri"/>
        <family val="2"/>
        <scheme val="minor"/>
      </rPr>
      <t>1</t>
    </r>
  </si>
  <si>
    <r>
      <t>TSF: Rehabilitation completed</t>
    </r>
    <r>
      <rPr>
        <vertAlign val="superscript"/>
        <sz val="11"/>
        <color theme="1"/>
        <rFont val="Calibri"/>
        <family val="2"/>
      </rPr>
      <t>1</t>
    </r>
  </si>
  <si>
    <r>
      <t>TSF: Rehabilitation revegetation in progress</t>
    </r>
    <r>
      <rPr>
        <vertAlign val="superscript"/>
        <sz val="11"/>
        <color theme="1"/>
        <rFont val="Calibri"/>
        <family val="2"/>
      </rPr>
      <t>2</t>
    </r>
  </si>
  <si>
    <r>
      <t>Central Dune: Rehabilitation completed</t>
    </r>
    <r>
      <rPr>
        <vertAlign val="superscript"/>
        <sz val="11"/>
        <color theme="1"/>
        <rFont val="Calibri"/>
        <family val="2"/>
      </rPr>
      <t>1</t>
    </r>
  </si>
  <si>
    <r>
      <t>Central Dune: Rehabilitation revegetation in progress</t>
    </r>
    <r>
      <rPr>
        <vertAlign val="superscript"/>
        <sz val="11"/>
        <color theme="1"/>
        <rFont val="Calibri"/>
        <family val="2"/>
      </rPr>
      <t>2</t>
    </r>
  </si>
  <si>
    <r>
      <t>South Dune: Rehabilitation completed</t>
    </r>
    <r>
      <rPr>
        <vertAlign val="superscript"/>
        <sz val="11"/>
        <color theme="1"/>
        <rFont val="Calibri"/>
        <family val="2"/>
      </rPr>
      <t>1</t>
    </r>
  </si>
  <si>
    <r>
      <t>South Dune: Rehabilitation in progress</t>
    </r>
    <r>
      <rPr>
        <vertAlign val="superscript"/>
        <sz val="11"/>
        <color theme="1"/>
        <rFont val="Calibri"/>
        <family val="2"/>
      </rPr>
      <t>2</t>
    </r>
  </si>
  <si>
    <r>
      <t>10.1</t>
    </r>
    <r>
      <rPr>
        <vertAlign val="superscript"/>
        <sz val="11"/>
        <color theme="1"/>
        <rFont val="Calibri"/>
        <family val="2"/>
      </rPr>
      <t xml:space="preserve"> 3</t>
    </r>
  </si>
  <si>
    <r>
      <t>40.8</t>
    </r>
    <r>
      <rPr>
        <vertAlign val="superscript"/>
        <sz val="11"/>
        <color rgb="FFCF2925"/>
        <rFont val="Calibri"/>
        <family val="2"/>
      </rPr>
      <t xml:space="preserve"> </t>
    </r>
    <r>
      <rPr>
        <vertAlign val="superscript"/>
        <sz val="11"/>
        <color theme="1"/>
        <rFont val="Calibri"/>
        <family val="2"/>
      </rPr>
      <t>4</t>
    </r>
  </si>
  <si>
    <r>
      <t>106.6</t>
    </r>
    <r>
      <rPr>
        <vertAlign val="superscript"/>
        <sz val="11"/>
        <color rgb="FFCF2925"/>
        <rFont val="Calibri"/>
        <family val="2"/>
      </rPr>
      <t xml:space="preserve"> </t>
    </r>
    <r>
      <rPr>
        <vertAlign val="superscript"/>
        <sz val="11"/>
        <color theme="1"/>
        <rFont val="Calibri"/>
        <family val="2"/>
      </rPr>
      <t>5</t>
    </r>
  </si>
  <si>
    <r>
      <t>Number of contractors</t>
    </r>
    <r>
      <rPr>
        <vertAlign val="superscript"/>
        <sz val="11"/>
        <color theme="1"/>
        <rFont val="Calibri"/>
        <family val="2"/>
        <scheme val="minor"/>
      </rPr>
      <t>1</t>
    </r>
  </si>
  <si>
    <r>
      <t>Hours worked</t>
    </r>
    <r>
      <rPr>
        <vertAlign val="superscript"/>
        <sz val="11"/>
        <color theme="1"/>
        <rFont val="Calibri"/>
        <family val="2"/>
        <scheme val="minor"/>
      </rPr>
      <t>2</t>
    </r>
  </si>
  <si>
    <r>
      <t>Female Turnover</t>
    </r>
    <r>
      <rPr>
        <vertAlign val="superscript"/>
        <sz val="11"/>
        <color theme="1"/>
        <rFont val="Calibri"/>
        <family val="2"/>
        <scheme val="minor"/>
      </rPr>
      <t>3</t>
    </r>
  </si>
  <si>
    <r>
      <t>Difference between female turnover and all staff turnover</t>
    </r>
    <r>
      <rPr>
        <vertAlign val="superscript"/>
        <sz val="11"/>
        <color theme="1"/>
        <rFont val="Calibri"/>
        <family val="2"/>
        <scheme val="minor"/>
      </rPr>
      <t>3</t>
    </r>
  </si>
  <si>
    <r>
      <t>Investment in training and development (USD)</t>
    </r>
    <r>
      <rPr>
        <vertAlign val="superscript"/>
        <sz val="11"/>
        <color theme="1"/>
        <rFont val="Calibri"/>
        <family val="2"/>
        <scheme val="minor"/>
      </rPr>
      <t>4</t>
    </r>
  </si>
  <si>
    <r>
      <t>Number of national employees</t>
    </r>
    <r>
      <rPr>
        <vertAlign val="superscript"/>
        <sz val="11"/>
        <color theme="1"/>
        <rFont val="Calibri"/>
        <family val="2"/>
        <scheme val="minor"/>
      </rPr>
      <t>1</t>
    </r>
  </si>
  <si>
    <r>
      <t>Number of local employees</t>
    </r>
    <r>
      <rPr>
        <vertAlign val="superscript"/>
        <sz val="11"/>
        <color theme="1"/>
        <rFont val="Calibri"/>
        <family val="2"/>
        <scheme val="minor"/>
      </rPr>
      <t>1</t>
    </r>
    <r>
      <rPr>
        <sz val="11"/>
        <color theme="1"/>
        <rFont val="Calibri"/>
        <family val="2"/>
        <scheme val="minor"/>
      </rPr>
      <t xml:space="preserve"> </t>
    </r>
    <r>
      <rPr>
        <vertAlign val="superscript"/>
        <sz val="11"/>
        <color theme="1"/>
        <rFont val="Calibri"/>
        <family val="2"/>
        <scheme val="minor"/>
      </rPr>
      <t>2</t>
    </r>
  </si>
  <si>
    <r>
      <t>Vumbu</t>
    </r>
    <r>
      <rPr>
        <vertAlign val="superscript"/>
        <sz val="11"/>
        <rFont val="Calibri"/>
        <family val="2"/>
        <scheme val="minor"/>
      </rPr>
      <t>6</t>
    </r>
  </si>
  <si>
    <r>
      <t>Community grievances</t>
    </r>
    <r>
      <rPr>
        <vertAlign val="superscript"/>
        <sz val="12"/>
        <color rgb="FFCF2925"/>
        <rFont val="Calibri"/>
        <family val="2"/>
      </rPr>
      <t>8</t>
    </r>
  </si>
  <si>
    <r>
      <t>Percentage resolved</t>
    </r>
    <r>
      <rPr>
        <vertAlign val="superscript"/>
        <sz val="11"/>
        <color theme="1"/>
        <rFont val="Calibri"/>
        <family val="2"/>
        <scheme val="minor"/>
      </rPr>
      <t xml:space="preserve"> 9</t>
    </r>
  </si>
  <si>
    <r>
      <t>Msambweni Conflict and Resolution Committee</t>
    </r>
    <r>
      <rPr>
        <vertAlign val="superscript"/>
        <sz val="11"/>
        <rFont val="Calibri"/>
        <family val="2"/>
        <scheme val="minor"/>
      </rPr>
      <t>2</t>
    </r>
  </si>
  <si>
    <t>2 - New reporting metric, separate committee established to respond to grievances requiring resolution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</si>
</sst>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0_-;\-* #,##0_-;_-* &quot;-&quot;_-;_-@_-"/>
    <numFmt numFmtId="43" formatCode="_-* #,##0.00_-;\-* #,##0.00_-;_-* &quot;-&quot;??_-;_-@_-"/>
    <numFmt numFmtId="164" formatCode="_(* #,##0.00_);_(* \(#,##0.00\);_(* &quot;-&quot;??_);_(@_)"/>
    <numFmt numFmtId="165" formatCode="_-* #,##0_-;\-* #,##0_-;_-* &quot;-&quot;??_-;_-@_-"/>
    <numFmt numFmtId="166" formatCode="_(* #,##0_);_(* \(#,##0\);_(* &quot;-&quot;??_);_(@_)"/>
    <numFmt numFmtId="167" formatCode="0.0%"/>
    <numFmt numFmtId="168" formatCode="#,##0.00;\-#,##0.00;0"/>
    <numFmt numFmtId="169" formatCode="yyyy"/>
    <numFmt numFmtId="170" formatCode="#,##0;[Red]\-#,##0\);&quot;-&quot;"/>
    <numFmt numFmtId="171" formatCode="#,##0,;[Red]\-#,##0,\);&quot;-&quot;"/>
    <numFmt numFmtId="172" formatCode="&quot;Page &quot;0"/>
    <numFmt numFmtId="173" formatCode="_(* #,##0_);_(* \(#,##0\);_(* &quot;-&quot;_)"/>
    <numFmt numFmtId="174" formatCode="0%;\-0%;&quot;-&quot;"/>
    <numFmt numFmtId="175" formatCode="0.0"/>
    <numFmt numFmtId="176" formatCode="#,##0.00_ ;[Red]\-#,##0.00\ "/>
    <numFmt numFmtId="177" formatCode="#,##0_ ;[Red]\-#,##0\ "/>
    <numFmt numFmtId="178" formatCode="#,##0.0_ ;[Red]\-#,##0.0\ "/>
    <numFmt numFmtId="179" formatCode="#,##0_ ;\-#,##0\ "/>
  </numFmts>
  <fonts count="70">
    <font>
      <sz val="11"/>
      <color theme="1"/>
      <name val="Calibri"/>
      <family val="2"/>
      <scheme val="minor"/>
    </font>
    <font>
      <sz val="11"/>
      <color theme="1"/>
      <name val="Arial"/>
      <family val="2"/>
    </font>
    <font>
      <sz val="10"/>
      <name val="Arial"/>
      <family val="2"/>
    </font>
    <font>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1"/>
    </font>
    <font>
      <b/>
      <sz val="11"/>
      <color indexed="8"/>
      <name val="Calibri"/>
      <family val="2"/>
    </font>
    <font>
      <sz val="11"/>
      <color indexed="10"/>
      <name val="Calibri"/>
      <family val="2"/>
    </font>
    <font>
      <sz val="11"/>
      <color theme="1"/>
      <name val="Calibri"/>
      <family val="2"/>
      <scheme val="minor"/>
    </font>
    <font>
      <b/>
      <sz val="11"/>
      <color theme="1"/>
      <name val="Arial"/>
      <family val="2"/>
    </font>
    <font>
      <sz val="11"/>
      <color theme="1"/>
      <name val="Calibri"/>
      <family val="2"/>
    </font>
    <font>
      <b/>
      <sz val="11"/>
      <color theme="1"/>
      <name val="Calibri"/>
      <family val="2"/>
      <scheme val="minor"/>
    </font>
    <font>
      <sz val="11"/>
      <color rgb="FFFF0000"/>
      <name val="Arial"/>
      <family val="2"/>
    </font>
    <font>
      <b/>
      <sz val="14"/>
      <color theme="1"/>
      <name val="Calibri"/>
      <family val="2"/>
    </font>
    <font>
      <sz val="11"/>
      <name val="Calibri"/>
      <family val="2"/>
    </font>
    <font>
      <b/>
      <sz val="11"/>
      <color theme="1"/>
      <name val="Calibri"/>
      <family val="2"/>
    </font>
    <font>
      <sz val="11"/>
      <name val="Calibri"/>
      <family val="2"/>
      <scheme val="minor"/>
    </font>
    <font>
      <vertAlign val="superscript"/>
      <sz val="11"/>
      <color rgb="FFFF0000"/>
      <name val="Calibri"/>
      <family val="2"/>
      <scheme val="minor"/>
    </font>
    <font>
      <sz val="10"/>
      <color theme="1"/>
      <name val="Calibri"/>
      <family val="2"/>
      <scheme val="minor"/>
    </font>
    <font>
      <sz val="11"/>
      <color rgb="FF000000"/>
      <name val="Calibri"/>
      <family val="2"/>
      <scheme val="minor"/>
    </font>
    <font>
      <b/>
      <sz val="11"/>
      <name val="Calibri"/>
      <family val="2"/>
      <scheme val="minor"/>
    </font>
    <font>
      <vertAlign val="superscript"/>
      <sz val="11"/>
      <color theme="1"/>
      <name val="Calibri"/>
      <family val="2"/>
      <scheme val="minor"/>
    </font>
    <font>
      <b/>
      <sz val="10"/>
      <color theme="1"/>
      <name val="Arial"/>
      <family val="2"/>
    </font>
    <font>
      <sz val="8"/>
      <name val="Calibri"/>
      <family val="2"/>
      <scheme val="minor"/>
    </font>
    <font>
      <b/>
      <sz val="12"/>
      <color rgb="FFCF2925"/>
      <name val="Calibri"/>
      <family val="2"/>
    </font>
    <font>
      <b/>
      <sz val="12"/>
      <color theme="0"/>
      <name val="Calibri"/>
      <family val="2"/>
    </font>
    <font>
      <b/>
      <sz val="9.5"/>
      <color theme="6"/>
      <name val="Arial"/>
      <family val="2"/>
    </font>
    <font>
      <b/>
      <sz val="11"/>
      <color theme="0"/>
      <name val="Calibri"/>
      <family val="2"/>
    </font>
    <font>
      <sz val="11"/>
      <color theme="0" tint="-0.499984740745262"/>
      <name val="Calibri"/>
      <family val="2"/>
    </font>
    <font>
      <b/>
      <sz val="14"/>
      <color theme="0" tint="-0.499984740745262"/>
      <name val="Calibri"/>
      <family val="2"/>
    </font>
    <font>
      <b/>
      <sz val="11"/>
      <color theme="0" tint="-0.499984740745262"/>
      <name val="Calibri"/>
      <family val="2"/>
    </font>
    <font>
      <sz val="11"/>
      <color theme="0" tint="-0.499984740745262"/>
      <name val="Arial"/>
      <family val="2"/>
    </font>
    <font>
      <sz val="11"/>
      <color theme="0" tint="-0.499984740745262"/>
      <name val="Calibri"/>
      <family val="2"/>
      <scheme val="minor"/>
    </font>
    <font>
      <b/>
      <sz val="12"/>
      <color theme="6"/>
      <name val="Calibri (Body)"/>
    </font>
    <font>
      <b/>
      <sz val="11"/>
      <color theme="0"/>
      <name val="Calibri"/>
      <family val="2"/>
      <scheme val="minor"/>
    </font>
    <font>
      <b/>
      <sz val="16"/>
      <color rgb="FF007DC3"/>
      <name val="Calibri"/>
      <family val="2"/>
    </font>
    <font>
      <b/>
      <sz val="16"/>
      <color rgb="FF007DC3"/>
      <name val="Calibri"/>
      <family val="2"/>
      <scheme val="minor"/>
    </font>
    <font>
      <b/>
      <sz val="12"/>
      <color theme="6"/>
      <name val="Calibri"/>
      <family val="2"/>
      <scheme val="minor"/>
    </font>
    <font>
      <b/>
      <sz val="12"/>
      <color rgb="FFCF2925"/>
      <name val="Calibri"/>
      <family val="2"/>
      <scheme val="minor"/>
    </font>
    <font>
      <b/>
      <sz val="12"/>
      <color theme="0"/>
      <name val="Calibri"/>
      <family val="2"/>
      <scheme val="minor"/>
    </font>
    <font>
      <b/>
      <sz val="11"/>
      <color theme="0" tint="-0.499984740745262"/>
      <name val="Calibri"/>
      <family val="2"/>
      <scheme val="minor"/>
    </font>
    <font>
      <sz val="9"/>
      <name val="Calibri"/>
      <family val="2"/>
      <scheme val="minor"/>
    </font>
    <font>
      <sz val="9"/>
      <color theme="1"/>
      <name val="Calibri"/>
      <family val="2"/>
      <scheme val="minor"/>
    </font>
    <font>
      <sz val="11"/>
      <color rgb="FFFFFF00"/>
      <name val="Calibri"/>
      <family val="2"/>
      <scheme val="minor"/>
    </font>
    <font>
      <b/>
      <sz val="12"/>
      <color theme="0" tint="-0.499984740745262"/>
      <name val="Calibri"/>
      <family val="2"/>
    </font>
    <font>
      <sz val="10"/>
      <color theme="0" tint="-0.499984740745262"/>
      <name val="Arial"/>
      <family val="2"/>
    </font>
    <font>
      <sz val="10"/>
      <color rgb="FFCF2925"/>
      <name val="Calibri"/>
      <family val="2"/>
      <scheme val="minor"/>
    </font>
    <font>
      <u/>
      <sz val="11"/>
      <color theme="10"/>
      <name val="Calibri"/>
      <family val="2"/>
      <scheme val="minor"/>
    </font>
    <font>
      <sz val="12"/>
      <color rgb="FF1A333A"/>
      <name val="Calibri"/>
      <family val="2"/>
      <scheme val="minor"/>
    </font>
    <font>
      <vertAlign val="superscript"/>
      <sz val="11"/>
      <color rgb="FFCF2925"/>
      <name val="Calibri"/>
      <family val="2"/>
      <scheme val="minor"/>
    </font>
    <font>
      <vertAlign val="superscript"/>
      <sz val="11"/>
      <color rgb="FFCF2925"/>
      <name val="Calibri"/>
      <family val="2"/>
    </font>
    <font>
      <sz val="9"/>
      <name val="Calibri"/>
      <family val="2"/>
    </font>
    <font>
      <b/>
      <vertAlign val="superscript"/>
      <sz val="12"/>
      <color rgb="FFCF2925"/>
      <name val="Calibri"/>
      <family val="2"/>
      <scheme val="minor"/>
    </font>
    <font>
      <vertAlign val="superscript"/>
      <sz val="11"/>
      <name val="Calibri"/>
      <family val="2"/>
      <scheme val="minor"/>
    </font>
    <font>
      <vertAlign val="superscript"/>
      <sz val="11"/>
      <color theme="1"/>
      <name val="Calibri"/>
      <family val="2"/>
    </font>
    <font>
      <b/>
      <vertAlign val="superscript"/>
      <sz val="11"/>
      <color theme="1"/>
      <name val="Calibri"/>
      <family val="2"/>
      <scheme val="minor"/>
    </font>
    <font>
      <vertAlign val="superscript"/>
      <sz val="12"/>
      <color rgb="FFCF2925"/>
      <name val="Calibri"/>
      <family val="2"/>
    </font>
  </fonts>
  <fills count="2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1A333A"/>
        <bgColor indexed="64"/>
      </patternFill>
    </fill>
    <fill>
      <patternFill patternType="solid">
        <fgColor rgb="FFF2E5D9"/>
        <bgColor indexed="64"/>
      </patternFill>
    </fill>
  </fills>
  <borders count="86">
    <border>
      <left/>
      <right/>
      <top/>
      <bottom/>
      <diagonal/>
    </border>
    <border>
      <left/>
      <right/>
      <top/>
      <bottom style="thin">
        <color theme="0" tint="-0.249977111117893"/>
      </bottom>
      <diagonal/>
    </border>
    <border>
      <left/>
      <right/>
      <top style="thin">
        <color theme="0" tint="-0.249977111117893"/>
      </top>
      <bottom style="thin">
        <color theme="0" tint="-0.24997711111789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theme="0" tint="-0.34998626667073579"/>
      </bottom>
      <diagonal/>
    </border>
    <border>
      <left/>
      <right/>
      <top style="thin">
        <color theme="0" tint="-0.24994659260841701"/>
      </top>
      <bottom style="thin">
        <color theme="0" tint="-0.24994659260841701"/>
      </bottom>
      <diagonal/>
    </border>
    <border>
      <left/>
      <right/>
      <top style="thin">
        <color theme="0" tint="-0.14996795556505021"/>
      </top>
      <bottom style="thin">
        <color theme="0" tint="-0.14996795556505021"/>
      </bottom>
      <diagonal/>
    </border>
    <border>
      <left/>
      <right style="thin">
        <color theme="0" tint="-0.499984740745262"/>
      </right>
      <top/>
      <bottom/>
      <diagonal/>
    </border>
    <border>
      <left style="thin">
        <color theme="0" tint="-0.499984740745262"/>
      </left>
      <right/>
      <top/>
      <bottom/>
      <diagonal/>
    </border>
    <border>
      <left/>
      <right style="thin">
        <color theme="0" tint="-0.499984740745262"/>
      </right>
      <top style="thin">
        <color theme="0" tint="-0.14996795556505021"/>
      </top>
      <bottom style="thin">
        <color theme="0" tint="-0.14996795556505021"/>
      </bottom>
      <diagonal/>
    </border>
    <border>
      <left style="thin">
        <color theme="0" tint="-0.499984740745262"/>
      </left>
      <right/>
      <top style="thin">
        <color theme="0" tint="-0.14996795556505021"/>
      </top>
      <bottom style="thin">
        <color theme="0" tint="-0.14996795556505021"/>
      </bottom>
      <diagonal/>
    </border>
    <border>
      <left/>
      <right/>
      <top style="thin">
        <color theme="0" tint="-0.24994659260841701"/>
      </top>
      <bottom style="thin">
        <color theme="0" tint="-0.14996795556505021"/>
      </bottom>
      <diagonal/>
    </border>
    <border>
      <left/>
      <right style="thin">
        <color theme="0" tint="-0.499984740745262"/>
      </right>
      <top style="thin">
        <color theme="0" tint="-0.24994659260841701"/>
      </top>
      <bottom style="thin">
        <color theme="0" tint="-0.14996795556505021"/>
      </bottom>
      <diagonal/>
    </border>
    <border>
      <left style="thin">
        <color theme="0" tint="-0.499984740745262"/>
      </left>
      <right/>
      <top style="thin">
        <color theme="0" tint="-0.24994659260841701"/>
      </top>
      <bottom style="thin">
        <color theme="0" tint="-0.14996795556505021"/>
      </bottom>
      <diagonal/>
    </border>
    <border>
      <left/>
      <right style="thin">
        <color theme="0" tint="-0.499984740745262"/>
      </right>
      <top/>
      <bottom style="thin">
        <color theme="0" tint="-0.249977111117893"/>
      </bottom>
      <diagonal/>
    </border>
    <border>
      <left/>
      <right style="thin">
        <color theme="0" tint="-0.499984740745262"/>
      </right>
      <top style="thin">
        <color theme="0" tint="-0.249977111117893"/>
      </top>
      <bottom style="thin">
        <color theme="0" tint="-0.249977111117893"/>
      </bottom>
      <diagonal/>
    </border>
    <border>
      <left style="thin">
        <color theme="0" tint="-0.499984740745262"/>
      </left>
      <right/>
      <top style="thin">
        <color theme="0" tint="-0.249977111117893"/>
      </top>
      <bottom style="thin">
        <color theme="0" tint="-0.249977111117893"/>
      </bottom>
      <diagonal/>
    </border>
    <border>
      <left/>
      <right/>
      <top/>
      <bottom style="medium">
        <color rgb="FF1A333A"/>
      </bottom>
      <diagonal/>
    </border>
    <border>
      <left style="thin">
        <color theme="0"/>
      </left>
      <right/>
      <top/>
      <bottom style="medium">
        <color rgb="FF1A333A"/>
      </bottom>
      <diagonal/>
    </border>
    <border>
      <left/>
      <right style="thin">
        <color theme="0"/>
      </right>
      <top/>
      <bottom style="medium">
        <color rgb="FF1A333A"/>
      </bottom>
      <diagonal/>
    </border>
    <border>
      <left/>
      <right/>
      <top style="medium">
        <color rgb="FF1A333A"/>
      </top>
      <bottom style="thin">
        <color theme="0" tint="-0.24994659260841701"/>
      </bottom>
      <diagonal/>
    </border>
    <border>
      <left/>
      <right/>
      <top style="medium">
        <color rgb="FF1A333A"/>
      </top>
      <bottom/>
      <diagonal/>
    </border>
    <border>
      <left/>
      <right/>
      <top style="thin">
        <color theme="0" tint="-0.14996795556505021"/>
      </top>
      <bottom/>
      <diagonal/>
    </border>
    <border>
      <left/>
      <right style="thin">
        <color theme="0" tint="-0.499984740745262"/>
      </right>
      <top style="thin">
        <color theme="0" tint="-0.14996795556505021"/>
      </top>
      <bottom/>
      <diagonal/>
    </border>
    <border>
      <left style="thin">
        <color theme="0" tint="-0.499984740745262"/>
      </left>
      <right/>
      <top style="thin">
        <color theme="0" tint="-0.14996795556505021"/>
      </top>
      <bottom/>
      <diagonal/>
    </border>
    <border>
      <left/>
      <right/>
      <top style="thin">
        <color theme="0" tint="-0.24994659260841701"/>
      </top>
      <bottom/>
      <diagonal/>
    </border>
    <border>
      <left/>
      <right style="thin">
        <color theme="0" tint="-0.499984740745262"/>
      </right>
      <top style="thin">
        <color theme="0" tint="-0.24994659260841701"/>
      </top>
      <bottom style="thin">
        <color theme="0" tint="-0.24994659260841701"/>
      </bottom>
      <diagonal/>
    </border>
    <border>
      <left style="thin">
        <color theme="0" tint="-0.499984740745262"/>
      </left>
      <right/>
      <top style="thin">
        <color theme="0" tint="-0.24994659260841701"/>
      </top>
      <bottom style="thin">
        <color theme="0" tint="-0.24994659260841701"/>
      </bottom>
      <diagonal/>
    </border>
    <border>
      <left/>
      <right/>
      <top style="thin">
        <color theme="0" tint="-0.249977111117893"/>
      </top>
      <bottom/>
      <diagonal/>
    </border>
    <border>
      <left style="thin">
        <color theme="0"/>
      </left>
      <right style="thin">
        <color theme="0"/>
      </right>
      <top/>
      <bottom style="medium">
        <color rgb="FF1A333A"/>
      </bottom>
      <diagonal/>
    </border>
    <border>
      <left/>
      <right/>
      <top style="thin">
        <color theme="0" tint="-0.34998626667073579"/>
      </top>
      <bottom style="thin">
        <color theme="0" tint="-0.34998626667073579"/>
      </bottom>
      <diagonal/>
    </border>
    <border>
      <left/>
      <right style="thin">
        <color rgb="FF1A333A"/>
      </right>
      <top style="medium">
        <color rgb="FF1A333A"/>
      </top>
      <bottom/>
      <diagonal/>
    </border>
    <border>
      <left style="thin">
        <color rgb="FF1A333A"/>
      </left>
      <right/>
      <top style="medium">
        <color rgb="FF1A333A"/>
      </top>
      <bottom/>
      <diagonal/>
    </border>
    <border>
      <left/>
      <right style="thin">
        <color rgb="FF1A333A"/>
      </right>
      <top style="thin">
        <color theme="0" tint="-0.24994659260841701"/>
      </top>
      <bottom style="thin">
        <color theme="0" tint="-0.24994659260841701"/>
      </bottom>
      <diagonal/>
    </border>
    <border>
      <left style="thin">
        <color rgb="FF1A333A"/>
      </left>
      <right/>
      <top style="thin">
        <color theme="0" tint="-0.24994659260841701"/>
      </top>
      <bottom style="thin">
        <color theme="0" tint="-0.24994659260841701"/>
      </bottom>
      <diagonal/>
    </border>
    <border>
      <left/>
      <right style="thin">
        <color rgb="FF1A333A"/>
      </right>
      <top style="thin">
        <color theme="0" tint="-0.24994659260841701"/>
      </top>
      <bottom/>
      <diagonal/>
    </border>
    <border>
      <left style="thin">
        <color rgb="FF1A333A"/>
      </left>
      <right/>
      <top style="thin">
        <color theme="0" tint="-0.24994659260841701"/>
      </top>
      <bottom/>
      <diagonal/>
    </border>
    <border>
      <left/>
      <right/>
      <top/>
      <bottom style="thin">
        <color theme="0" tint="-0.24994659260841701"/>
      </bottom>
      <diagonal/>
    </border>
    <border>
      <left/>
      <right/>
      <top style="medium">
        <color rgb="FF1A333A"/>
      </top>
      <bottom style="thin">
        <color theme="0" tint="-0.14996795556505021"/>
      </bottom>
      <diagonal/>
    </border>
    <border>
      <left/>
      <right/>
      <top style="thin">
        <color theme="0" tint="-0.249977111117893"/>
      </top>
      <bottom style="thin">
        <color theme="0" tint="-0.24994659260841701"/>
      </bottom>
      <diagonal/>
    </border>
    <border>
      <left/>
      <right style="thin">
        <color theme="0" tint="-0.499984740745262"/>
      </right>
      <top style="thin">
        <color theme="0" tint="-0.249977111117893"/>
      </top>
      <bottom style="thin">
        <color theme="0" tint="-0.24994659260841701"/>
      </bottom>
      <diagonal/>
    </border>
    <border>
      <left/>
      <right/>
      <top style="thin">
        <color theme="0" tint="-0.24994659260841701"/>
      </top>
      <bottom style="thin">
        <color theme="0" tint="-0.249977111117893"/>
      </bottom>
      <diagonal/>
    </border>
    <border>
      <left/>
      <right style="thin">
        <color rgb="FF1A333A"/>
      </right>
      <top style="medium">
        <color rgb="FF1A333A"/>
      </top>
      <bottom style="thin">
        <color theme="0" tint="-0.24994659260841701"/>
      </bottom>
      <diagonal/>
    </border>
    <border>
      <left style="thin">
        <color rgb="FF1A333A"/>
      </left>
      <right style="thin">
        <color rgb="FF1A333A"/>
      </right>
      <top style="medium">
        <color rgb="FF1A333A"/>
      </top>
      <bottom/>
      <diagonal/>
    </border>
    <border>
      <left style="thin">
        <color rgb="FF1A333A"/>
      </left>
      <right style="thin">
        <color rgb="FF1A333A"/>
      </right>
      <top style="thin">
        <color theme="0" tint="-0.24994659260841701"/>
      </top>
      <bottom style="thin">
        <color theme="0" tint="-0.24994659260841701"/>
      </bottom>
      <diagonal/>
    </border>
    <border>
      <left/>
      <right style="thin">
        <color theme="1"/>
      </right>
      <top style="thin">
        <color theme="0" tint="-0.24994659260841701"/>
      </top>
      <bottom style="thin">
        <color theme="0" tint="-0.24994659260841701"/>
      </bottom>
      <diagonal/>
    </border>
    <border>
      <left style="thin">
        <color theme="0" tint="-0.499984740745262"/>
      </left>
      <right/>
      <top style="medium">
        <color rgb="FF1A333A"/>
      </top>
      <bottom/>
      <diagonal/>
    </border>
    <border>
      <left/>
      <right/>
      <top style="medium">
        <color rgb="FF1A333A"/>
      </top>
      <bottom style="thin">
        <color rgb="FF1A333A"/>
      </bottom>
      <diagonal/>
    </border>
    <border>
      <left/>
      <right style="thin">
        <color theme="0" tint="-0.499984740745262"/>
      </right>
      <top style="medium">
        <color rgb="FF1A333A"/>
      </top>
      <bottom style="thin">
        <color rgb="FF1A333A"/>
      </bottom>
      <diagonal/>
    </border>
    <border>
      <left style="thin">
        <color theme="0" tint="-0.499984740745262"/>
      </left>
      <right/>
      <top style="medium">
        <color rgb="FF1A333A"/>
      </top>
      <bottom style="thin">
        <color rgb="FF1A333A"/>
      </bottom>
      <diagonal/>
    </border>
    <border>
      <left/>
      <right style="thin">
        <color rgb="FF1A333A"/>
      </right>
      <top style="medium">
        <color rgb="FF1A333A"/>
      </top>
      <bottom style="thin">
        <color rgb="FF1A333A"/>
      </bottom>
      <diagonal/>
    </border>
    <border>
      <left style="thin">
        <color rgb="FF1A333A"/>
      </left>
      <right/>
      <top style="medium">
        <color rgb="FF1A333A"/>
      </top>
      <bottom style="thin">
        <color rgb="FF1A333A"/>
      </bottom>
      <diagonal/>
    </border>
    <border>
      <left/>
      <right/>
      <top style="thin">
        <color rgb="FF1A333A"/>
      </top>
      <bottom style="thin">
        <color theme="0" tint="-0.24994659260841701"/>
      </bottom>
      <diagonal/>
    </border>
    <border>
      <left/>
      <right style="thin">
        <color theme="0" tint="-0.499984740745262"/>
      </right>
      <top style="thin">
        <color rgb="FF1A333A"/>
      </top>
      <bottom style="thin">
        <color theme="0" tint="-0.24994659260841701"/>
      </bottom>
      <diagonal/>
    </border>
    <border>
      <left style="thin">
        <color theme="0" tint="-0.499984740745262"/>
      </left>
      <right/>
      <top style="thin">
        <color rgb="FF1A333A"/>
      </top>
      <bottom style="thin">
        <color theme="0" tint="-0.24994659260841701"/>
      </bottom>
      <diagonal/>
    </border>
    <border>
      <left/>
      <right style="thin">
        <color rgb="FF1A333A"/>
      </right>
      <top style="thin">
        <color rgb="FF1A333A"/>
      </top>
      <bottom style="thin">
        <color theme="0" tint="-0.24994659260841701"/>
      </bottom>
      <diagonal/>
    </border>
    <border>
      <left style="thin">
        <color rgb="FF1A333A"/>
      </left>
      <right/>
      <top style="thin">
        <color rgb="FF1A333A"/>
      </top>
      <bottom style="thin">
        <color theme="0" tint="-0.24994659260841701"/>
      </bottom>
      <diagonal/>
    </border>
    <border>
      <left/>
      <right style="thin">
        <color rgb="FF1A333A"/>
      </right>
      <top style="thin">
        <color theme="0" tint="-0.249977111117893"/>
      </top>
      <bottom style="thin">
        <color theme="0" tint="-0.249977111117893"/>
      </bottom>
      <diagonal/>
    </border>
    <border>
      <left style="thin">
        <color rgb="FF1A333A"/>
      </left>
      <right/>
      <top style="thin">
        <color theme="0" tint="-0.249977111117893"/>
      </top>
      <bottom style="thin">
        <color theme="0" tint="-0.249977111117893"/>
      </bottom>
      <diagonal/>
    </border>
    <border>
      <left/>
      <right style="thin">
        <color rgb="FF1A333A"/>
      </right>
      <top/>
      <bottom style="thin">
        <color theme="0" tint="-0.249977111117893"/>
      </bottom>
      <diagonal/>
    </border>
    <border>
      <left style="thin">
        <color rgb="FF1A333A"/>
      </left>
      <right/>
      <top/>
      <bottom style="thin">
        <color theme="0" tint="-0.249977111117893"/>
      </bottom>
      <diagonal/>
    </border>
    <border>
      <left style="thin">
        <color rgb="FF1A333A"/>
      </left>
      <right/>
      <top/>
      <bottom/>
      <diagonal/>
    </border>
    <border>
      <left style="thin">
        <color rgb="FF1A333A"/>
      </left>
      <right/>
      <top style="thin">
        <color theme="0" tint="-0.249977111117893"/>
      </top>
      <bottom style="thin">
        <color theme="0" tint="-0.24994659260841701"/>
      </bottom>
      <diagonal/>
    </border>
    <border>
      <left/>
      <right style="thin">
        <color rgb="FF1A333A"/>
      </right>
      <top style="thin">
        <color theme="0" tint="-0.249977111117893"/>
      </top>
      <bottom style="thin">
        <color theme="0" tint="-0.24994659260841701"/>
      </bottom>
      <diagonal/>
    </border>
    <border>
      <left/>
      <right style="thin">
        <color theme="1"/>
      </right>
      <top style="thin">
        <color theme="0" tint="-0.249977111117893"/>
      </top>
      <bottom style="thin">
        <color theme="0" tint="-0.249977111117893"/>
      </bottom>
      <diagonal/>
    </border>
    <border>
      <left style="thin">
        <color theme="1"/>
      </left>
      <right/>
      <top style="thin">
        <color theme="0" tint="-0.249977111117893"/>
      </top>
      <bottom style="thin">
        <color theme="0" tint="-0.249977111117893"/>
      </bottom>
      <diagonal/>
    </border>
    <border>
      <left/>
      <right style="thin">
        <color theme="1"/>
      </right>
      <top/>
      <bottom style="thin">
        <color theme="0" tint="-0.249977111117893"/>
      </bottom>
      <diagonal/>
    </border>
    <border>
      <left style="thin">
        <color theme="1"/>
      </left>
      <right/>
      <top/>
      <bottom style="thin">
        <color theme="0" tint="-0.249977111117893"/>
      </bottom>
      <diagonal/>
    </border>
    <border>
      <left/>
      <right style="thin">
        <color theme="0" tint="-0.499984740745262"/>
      </right>
      <top/>
      <bottom style="thin">
        <color theme="0" tint="-0.24994659260841701"/>
      </bottom>
      <diagonal/>
    </border>
    <border>
      <left/>
      <right style="thin">
        <color theme="0" tint="-0.249977111117893"/>
      </right>
      <top style="thin">
        <color theme="0" tint="-0.24994659260841701"/>
      </top>
      <bottom style="thin">
        <color theme="0" tint="-0.24994659260841701"/>
      </bottom>
      <diagonal/>
    </border>
    <border>
      <left style="thin">
        <color theme="0" tint="-0.249977111117893"/>
      </left>
      <right/>
      <top style="thin">
        <color theme="0" tint="-0.24994659260841701"/>
      </top>
      <bottom style="thin">
        <color theme="0" tint="-0.24994659260841701"/>
      </bottom>
      <diagonal/>
    </border>
    <border>
      <left style="thin">
        <color rgb="FF1A333A"/>
      </left>
      <right/>
      <top/>
      <bottom style="thin">
        <color theme="0" tint="-0.24994659260841701"/>
      </bottom>
      <diagonal/>
    </border>
    <border>
      <left/>
      <right style="thin">
        <color rgb="FF1A333A"/>
      </right>
      <top/>
      <bottom style="thin">
        <color theme="0" tint="-0.24994659260841701"/>
      </bottom>
      <diagonal/>
    </border>
    <border>
      <left style="thin">
        <color rgb="FF1A333A"/>
      </left>
      <right style="thin">
        <color rgb="FF1A333A"/>
      </right>
      <top style="thin">
        <color theme="0" tint="-0.24994659260841701"/>
      </top>
      <bottom/>
      <diagonal/>
    </border>
    <border>
      <left/>
      <right/>
      <top style="medium">
        <color rgb="FF1A333A"/>
      </top>
      <bottom style="medium">
        <color rgb="FF1A333A"/>
      </bottom>
      <diagonal/>
    </border>
    <border>
      <left/>
      <right style="thin">
        <color rgb="FF1A333A"/>
      </right>
      <top style="medium">
        <color rgb="FF1A333A"/>
      </top>
      <bottom style="medium">
        <color rgb="FF1A333A"/>
      </bottom>
      <diagonal/>
    </border>
    <border>
      <left style="thin">
        <color rgb="FF1A333A"/>
      </left>
      <right/>
      <top/>
      <bottom style="medium">
        <color rgb="FF1A333A"/>
      </bottom>
      <diagonal/>
    </border>
    <border>
      <left/>
      <right/>
      <top/>
      <bottom style="thin">
        <color theme="0" tint="-0.14996795556505021"/>
      </bottom>
      <diagonal/>
    </border>
  </borders>
  <cellStyleXfs count="50">
    <xf numFmtId="0" fontId="0" fillId="0" borderId="0"/>
    <xf numFmtId="0" fontId="2"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20" borderId="0" applyNumberFormat="0" applyBorder="0" applyAlignment="0" applyProtection="0"/>
    <xf numFmtId="0" fontId="6" fillId="4" borderId="0" applyNumberFormat="0" applyBorder="0" applyAlignment="0" applyProtection="0"/>
    <xf numFmtId="0" fontId="7" fillId="21" borderId="3" applyNumberFormat="0" applyAlignment="0" applyProtection="0"/>
    <xf numFmtId="0" fontId="8" fillId="22" borderId="4" applyNumberFormat="0" applyAlignment="0" applyProtection="0"/>
    <xf numFmtId="0" fontId="9" fillId="0" borderId="0" applyNumberFormat="0" applyFill="0" applyBorder="0" applyAlignment="0" applyProtection="0"/>
    <xf numFmtId="0" fontId="10" fillId="5"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4" fillId="8" borderId="3" applyNumberFormat="0" applyAlignment="0" applyProtection="0"/>
    <xf numFmtId="0" fontId="15" fillId="0" borderId="8" applyNumberFormat="0" applyFill="0" applyAlignment="0" applyProtection="0"/>
    <xf numFmtId="0" fontId="16" fillId="23" borderId="0" applyNumberFormat="0" applyBorder="0" applyAlignment="0" applyProtection="0"/>
    <xf numFmtId="0" fontId="4" fillId="24" borderId="9" applyNumberFormat="0" applyFont="0" applyAlignment="0" applyProtection="0"/>
    <xf numFmtId="0" fontId="17" fillId="21" borderId="10" applyNumberFormat="0" applyAlignment="0" applyProtection="0"/>
    <xf numFmtId="0" fontId="18" fillId="0" borderId="0" applyNumberFormat="0" applyFill="0" applyBorder="0" applyAlignment="0" applyProtection="0"/>
    <xf numFmtId="0" fontId="19" fillId="0" borderId="11" applyNumberFormat="0" applyFill="0" applyAlignment="0" applyProtection="0"/>
    <xf numFmtId="0" fontId="20" fillId="0" borderId="0" applyNumberForma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43" fontId="21" fillId="0" borderId="0" applyFont="0" applyFill="0" applyBorder="0" applyAlignment="0" applyProtection="0"/>
    <xf numFmtId="41" fontId="21" fillId="0" borderId="0" applyFont="0" applyFill="0" applyBorder="0" applyAlignment="0" applyProtection="0"/>
    <xf numFmtId="0" fontId="39" fillId="0" borderId="0"/>
    <xf numFmtId="0" fontId="60" fillId="0" borderId="0" applyNumberFormat="0" applyFill="0" applyBorder="0" applyAlignment="0" applyProtection="0"/>
  </cellStyleXfs>
  <cellXfs count="453">
    <xf numFmtId="0" fontId="0" fillId="0" borderId="0" xfId="0"/>
    <xf numFmtId="0" fontId="3" fillId="0" borderId="0" xfId="0" applyFont="1"/>
    <xf numFmtId="0" fontId="0" fillId="2" borderId="0" xfId="0" applyFill="1"/>
    <xf numFmtId="0" fontId="3" fillId="2" borderId="0" xfId="0" applyFont="1" applyFill="1" applyAlignment="1">
      <alignment horizontal="center" vertical="center"/>
    </xf>
    <xf numFmtId="0" fontId="1" fillId="2" borderId="0" xfId="0" applyFont="1" applyFill="1"/>
    <xf numFmtId="0" fontId="1" fillId="0" borderId="0" xfId="0" applyFont="1"/>
    <xf numFmtId="0" fontId="1" fillId="2" borderId="0" xfId="0" applyFont="1" applyFill="1" applyAlignment="1">
      <alignment horizontal="left" vertical="top"/>
    </xf>
    <xf numFmtId="0" fontId="1" fillId="2" borderId="0" xfId="0" applyFont="1" applyFill="1" applyAlignment="1">
      <alignment vertical="top"/>
    </xf>
    <xf numFmtId="0" fontId="1" fillId="2" borderId="0" xfId="0" applyFont="1" applyFill="1" applyAlignment="1">
      <alignment vertical="top" wrapText="1"/>
    </xf>
    <xf numFmtId="0" fontId="28" fillId="0" borderId="0" xfId="0" applyFont="1" applyAlignment="1">
      <alignment vertical="center"/>
    </xf>
    <xf numFmtId="0" fontId="23" fillId="0" borderId="0" xfId="0" applyFont="1" applyAlignment="1">
      <alignment vertical="center"/>
    </xf>
    <xf numFmtId="0" fontId="23" fillId="0" borderId="0" xfId="0" applyFont="1" applyAlignment="1">
      <alignment horizontal="center" vertical="center"/>
    </xf>
    <xf numFmtId="166" fontId="23" fillId="0" borderId="0" xfId="0" applyNumberFormat="1" applyFont="1" applyAlignment="1">
      <alignment horizontal="right" vertical="center"/>
    </xf>
    <xf numFmtId="164" fontId="23" fillId="0" borderId="0" xfId="0" applyNumberFormat="1" applyFont="1" applyAlignment="1">
      <alignment vertical="center"/>
    </xf>
    <xf numFmtId="0" fontId="0" fillId="0" borderId="0" xfId="0" applyAlignment="1">
      <alignment horizontal="center"/>
    </xf>
    <xf numFmtId="0" fontId="29" fillId="0" borderId="1" xfId="0" applyFont="1" applyBorder="1" applyAlignment="1">
      <alignment horizontal="center" vertical="center" wrapText="1" readingOrder="1"/>
    </xf>
    <xf numFmtId="0" fontId="24" fillId="0" borderId="0" xfId="0" applyFont="1"/>
    <xf numFmtId="0" fontId="0" fillId="0" borderId="0" xfId="0" applyAlignment="1">
      <alignment vertical="center"/>
    </xf>
    <xf numFmtId="165" fontId="0" fillId="2" borderId="0" xfId="44" applyNumberFormat="1" applyFont="1" applyFill="1" applyBorder="1" applyAlignment="1">
      <alignment horizontal="center" vertical="center"/>
    </xf>
    <xf numFmtId="165" fontId="0" fillId="2" borderId="12" xfId="44" applyNumberFormat="1" applyFont="1" applyFill="1" applyBorder="1" applyAlignment="1">
      <alignment horizontal="center" vertical="center"/>
    </xf>
    <xf numFmtId="0" fontId="3" fillId="0" borderId="0" xfId="0" applyFont="1" applyAlignment="1">
      <alignment horizontal="left" wrapText="1"/>
    </xf>
    <xf numFmtId="0" fontId="35" fillId="0" borderId="0" xfId="0" applyFont="1"/>
    <xf numFmtId="0" fontId="1" fillId="0" borderId="0" xfId="0" applyFont="1" applyAlignment="1">
      <alignment vertical="center"/>
    </xf>
    <xf numFmtId="0" fontId="26" fillId="0" borderId="0" xfId="0" applyFont="1" applyAlignment="1">
      <alignment vertical="center"/>
    </xf>
    <xf numFmtId="0" fontId="23" fillId="0" borderId="0" xfId="0" applyFont="1" applyAlignment="1">
      <alignment horizontal="right" vertical="center"/>
    </xf>
    <xf numFmtId="0" fontId="25" fillId="0" borderId="0" xfId="0" applyFont="1" applyAlignment="1">
      <alignment horizontal="left" vertical="center" wrapText="1"/>
    </xf>
    <xf numFmtId="43" fontId="23" fillId="0" borderId="0" xfId="0" applyNumberFormat="1" applyFont="1" applyAlignment="1">
      <alignment vertical="center"/>
    </xf>
    <xf numFmtId="2" fontId="1" fillId="0" borderId="0" xfId="0" applyNumberFormat="1" applyFont="1" applyAlignment="1">
      <alignment vertical="center"/>
    </xf>
    <xf numFmtId="0" fontId="28" fillId="0" borderId="0" xfId="0" applyFont="1" applyAlignment="1">
      <alignment horizontal="center" vertical="center"/>
    </xf>
    <xf numFmtId="0" fontId="22" fillId="0" borderId="0" xfId="0" applyFont="1" applyAlignment="1">
      <alignment vertical="center"/>
    </xf>
    <xf numFmtId="49" fontId="23" fillId="0" borderId="0" xfId="0" applyNumberFormat="1" applyFont="1" applyAlignment="1">
      <alignment vertical="center"/>
    </xf>
    <xf numFmtId="49" fontId="27" fillId="0" borderId="0" xfId="0" applyNumberFormat="1" applyFont="1" applyAlignment="1">
      <alignment horizontal="left" vertical="center" wrapText="1" readingOrder="1"/>
    </xf>
    <xf numFmtId="49" fontId="1" fillId="0" borderId="0" xfId="0" applyNumberFormat="1" applyFont="1" applyAlignment="1">
      <alignment vertical="center"/>
    </xf>
    <xf numFmtId="49" fontId="38" fillId="0" borderId="0" xfId="0" applyNumberFormat="1" applyFont="1" applyAlignment="1">
      <alignment vertical="center"/>
    </xf>
    <xf numFmtId="0" fontId="41" fillId="0" borderId="0" xfId="0" applyFont="1" applyAlignment="1">
      <alignment vertical="center"/>
    </xf>
    <xf numFmtId="0" fontId="42" fillId="0" borderId="0" xfId="0" applyFont="1" applyAlignment="1">
      <alignment vertical="center"/>
    </xf>
    <xf numFmtId="49" fontId="43" fillId="0" borderId="0" xfId="0" applyNumberFormat="1" applyFont="1" applyAlignment="1">
      <alignment horizontal="center" vertical="center"/>
    </xf>
    <xf numFmtId="0" fontId="41" fillId="0" borderId="13" xfId="0" applyFont="1" applyBorder="1" applyAlignment="1">
      <alignment horizontal="center" vertical="center"/>
    </xf>
    <xf numFmtId="0" fontId="41" fillId="0" borderId="0" xfId="0" applyFont="1" applyAlignment="1">
      <alignment horizontal="center" vertical="center"/>
    </xf>
    <xf numFmtId="0" fontId="44" fillId="0" borderId="0" xfId="0" applyFont="1" applyAlignment="1">
      <alignment vertical="center"/>
    </xf>
    <xf numFmtId="0" fontId="0" fillId="0" borderId="2" xfId="0" applyBorder="1" applyAlignment="1">
      <alignment horizontal="center" vertical="center"/>
    </xf>
    <xf numFmtId="0" fontId="0" fillId="0" borderId="23" xfId="0" applyBorder="1" applyAlignment="1">
      <alignment horizontal="center" vertical="center"/>
    </xf>
    <xf numFmtId="168" fontId="0" fillId="0" borderId="1" xfId="0" applyNumberFormat="1" applyBorder="1" applyAlignment="1">
      <alignment horizontal="center" vertical="center"/>
    </xf>
    <xf numFmtId="0" fontId="24" fillId="0" borderId="0" xfId="0" applyFont="1" applyAlignment="1">
      <alignment horizontal="center" vertical="center"/>
    </xf>
    <xf numFmtId="0" fontId="24" fillId="0" borderId="15" xfId="0" applyFont="1" applyBorder="1" applyAlignment="1">
      <alignment horizontal="center" vertical="center"/>
    </xf>
    <xf numFmtId="0" fontId="24" fillId="26" borderId="0" xfId="0" applyFont="1" applyFill="1" applyAlignment="1">
      <alignment horizontal="center" vertical="center"/>
    </xf>
    <xf numFmtId="0" fontId="0" fillId="26" borderId="2" xfId="0" applyFill="1" applyBorder="1" applyAlignment="1">
      <alignment horizontal="center" vertical="center"/>
    </xf>
    <xf numFmtId="168" fontId="0" fillId="26" borderId="1" xfId="0" applyNumberFormat="1" applyFill="1" applyBorder="1" applyAlignment="1">
      <alignment horizontal="center" vertical="center"/>
    </xf>
    <xf numFmtId="0" fontId="0" fillId="26" borderId="24" xfId="0" applyFill="1" applyBorder="1" applyAlignment="1">
      <alignment horizontal="center" vertical="center"/>
    </xf>
    <xf numFmtId="0" fontId="24" fillId="26" borderId="16" xfId="0" applyFont="1" applyFill="1" applyBorder="1" applyAlignment="1">
      <alignment horizontal="center" vertical="center"/>
    </xf>
    <xf numFmtId="49" fontId="37" fillId="0" borderId="25" xfId="0" applyNumberFormat="1" applyFont="1" applyBorder="1" applyAlignment="1">
      <alignment vertical="center"/>
    </xf>
    <xf numFmtId="0" fontId="41" fillId="0" borderId="25" xfId="0" applyFont="1" applyBorder="1" applyAlignment="1">
      <alignment horizontal="center" vertical="center"/>
    </xf>
    <xf numFmtId="49" fontId="38" fillId="25" borderId="25" xfId="0" applyNumberFormat="1" applyFont="1" applyFill="1" applyBorder="1" applyAlignment="1">
      <alignment horizontal="centerContinuous" vertical="center"/>
    </xf>
    <xf numFmtId="0" fontId="40" fillId="25" borderId="25" xfId="0" applyFont="1" applyFill="1" applyBorder="1" applyAlignment="1">
      <alignment horizontal="centerContinuous" vertical="center"/>
    </xf>
    <xf numFmtId="0" fontId="23" fillId="0" borderId="25" xfId="0" applyFont="1" applyBorder="1" applyAlignment="1">
      <alignment horizontal="center" vertical="center"/>
    </xf>
    <xf numFmtId="0" fontId="24" fillId="0" borderId="28" xfId="0" applyFont="1" applyBorder="1" applyAlignment="1">
      <alignment horizontal="center" vertical="center"/>
    </xf>
    <xf numFmtId="2" fontId="48" fillId="0" borderId="0" xfId="0" applyNumberFormat="1" applyFont="1" applyAlignment="1">
      <alignment vertical="center"/>
    </xf>
    <xf numFmtId="0" fontId="24" fillId="0" borderId="29" xfId="0" applyFont="1" applyBorder="1" applyAlignment="1">
      <alignment horizontal="center" vertical="center"/>
    </xf>
    <xf numFmtId="0" fontId="24" fillId="26" borderId="28" xfId="0" applyFont="1" applyFill="1" applyBorder="1" applyAlignment="1">
      <alignment horizontal="center" vertical="center"/>
    </xf>
    <xf numFmtId="0" fontId="45" fillId="2" borderId="13" xfId="0" applyFont="1" applyFill="1" applyBorder="1" applyAlignment="1">
      <alignment horizontal="center" vertical="center"/>
    </xf>
    <xf numFmtId="0" fontId="45" fillId="0" borderId="13" xfId="0" applyFont="1" applyBorder="1" applyAlignment="1">
      <alignment horizontal="center" vertical="center"/>
    </xf>
    <xf numFmtId="0" fontId="45" fillId="0" borderId="0" xfId="0" applyFont="1" applyAlignment="1">
      <alignment vertical="center"/>
    </xf>
    <xf numFmtId="2" fontId="49" fillId="0" borderId="0" xfId="0" applyNumberFormat="1" applyFont="1" applyAlignment="1">
      <alignment vertical="center"/>
    </xf>
    <xf numFmtId="0" fontId="45" fillId="0" borderId="0" xfId="0" applyFont="1" applyAlignment="1">
      <alignment horizontal="center" vertical="center"/>
    </xf>
    <xf numFmtId="0" fontId="0" fillId="0" borderId="0" xfId="0" applyAlignment="1">
      <alignment horizontal="center" vertical="center"/>
    </xf>
    <xf numFmtId="49" fontId="51" fillId="0" borderId="25" xfId="0" applyNumberFormat="1" applyFont="1" applyBorder="1" applyAlignment="1">
      <alignment vertical="center"/>
    </xf>
    <xf numFmtId="49" fontId="52" fillId="25" borderId="26" xfId="0" applyNumberFormat="1" applyFont="1" applyFill="1" applyBorder="1" applyAlignment="1">
      <alignment horizontal="center" vertical="center"/>
    </xf>
    <xf numFmtId="0" fontId="0" fillId="0" borderId="0" xfId="0" applyAlignment="1">
      <alignment horizontal="right"/>
    </xf>
    <xf numFmtId="0" fontId="0" fillId="2" borderId="0" xfId="0" applyFill="1" applyAlignment="1">
      <alignment horizontal="center" vertical="center"/>
    </xf>
    <xf numFmtId="0" fontId="0" fillId="2" borderId="0" xfId="0" applyFill="1" applyAlignment="1">
      <alignment horizontal="left" vertical="top"/>
    </xf>
    <xf numFmtId="0" fontId="46" fillId="2" borderId="0" xfId="48" applyFont="1" applyFill="1" applyAlignment="1">
      <alignment horizontal="right" vertical="top"/>
    </xf>
    <xf numFmtId="170" fontId="0" fillId="26" borderId="13" xfId="0" applyNumberFormat="1" applyFill="1" applyBorder="1" applyAlignment="1">
      <alignment horizontal="center" vertical="center"/>
    </xf>
    <xf numFmtId="170" fontId="0" fillId="0" borderId="13" xfId="0" applyNumberFormat="1" applyBorder="1" applyAlignment="1">
      <alignment horizontal="center" vertical="center"/>
    </xf>
    <xf numFmtId="0" fontId="0" fillId="26" borderId="13" xfId="0" applyFill="1" applyBorder="1" applyAlignment="1">
      <alignment horizontal="center" vertical="center"/>
    </xf>
    <xf numFmtId="0" fontId="0" fillId="0" borderId="13" xfId="0" applyBorder="1" applyAlignment="1">
      <alignment horizontal="center" vertical="center"/>
    </xf>
    <xf numFmtId="0" fontId="56" fillId="0" borderId="0" xfId="0" applyFont="1"/>
    <xf numFmtId="49" fontId="57" fillId="0" borderId="0" xfId="0" applyNumberFormat="1" applyFont="1" applyAlignment="1">
      <alignment horizontal="center" vertical="center"/>
    </xf>
    <xf numFmtId="166" fontId="0" fillId="0" borderId="13" xfId="44" applyNumberFormat="1" applyFont="1" applyBorder="1" applyAlignment="1">
      <alignment horizontal="center" vertical="center"/>
    </xf>
    <xf numFmtId="170" fontId="0" fillId="0" borderId="34" xfId="0" applyNumberFormat="1" applyBorder="1" applyAlignment="1">
      <alignment horizontal="center" vertical="center"/>
    </xf>
    <xf numFmtId="170" fontId="0" fillId="26" borderId="35" xfId="0" applyNumberFormat="1" applyFill="1" applyBorder="1" applyAlignment="1">
      <alignment horizontal="center" vertical="center"/>
    </xf>
    <xf numFmtId="0" fontId="3" fillId="2" borderId="0" xfId="0" applyFont="1" applyFill="1"/>
    <xf numFmtId="0" fontId="45" fillId="2" borderId="0" xfId="0" applyFont="1" applyFill="1" applyAlignment="1">
      <alignment horizontal="center"/>
    </xf>
    <xf numFmtId="37" fontId="0" fillId="2" borderId="0" xfId="0" applyNumberFormat="1" applyFill="1"/>
    <xf numFmtId="0" fontId="41" fillId="2" borderId="13" xfId="0" applyFont="1" applyFill="1" applyBorder="1" applyAlignment="1">
      <alignment horizontal="center" vertical="center" wrapText="1" readingOrder="1"/>
    </xf>
    <xf numFmtId="170" fontId="0" fillId="2" borderId="0" xfId="0" applyNumberFormat="1" applyFill="1"/>
    <xf numFmtId="171" fontId="29" fillId="2" borderId="13" xfId="0" applyNumberFormat="1" applyFont="1" applyFill="1" applyBorder="1" applyAlignment="1">
      <alignment horizontal="center" vertical="center"/>
    </xf>
    <xf numFmtId="171" fontId="29" fillId="2" borderId="34" xfId="0" applyNumberFormat="1" applyFont="1" applyFill="1" applyBorder="1" applyAlignment="1">
      <alignment horizontal="center" vertical="center"/>
    </xf>
    <xf numFmtId="171" fontId="0" fillId="2" borderId="13" xfId="0" applyNumberFormat="1" applyFill="1" applyBorder="1" applyAlignment="1">
      <alignment horizontal="center" vertical="center"/>
    </xf>
    <xf numFmtId="171" fontId="0" fillId="2" borderId="34" xfId="0" applyNumberFormat="1" applyFill="1" applyBorder="1" applyAlignment="1">
      <alignment horizontal="center" vertical="center"/>
    </xf>
    <xf numFmtId="170" fontId="0" fillId="2" borderId="13" xfId="0" applyNumberFormat="1" applyFill="1" applyBorder="1" applyAlignment="1">
      <alignment horizontal="center" vertical="center"/>
    </xf>
    <xf numFmtId="170" fontId="29" fillId="2" borderId="13" xfId="0" applyNumberFormat="1" applyFont="1" applyFill="1" applyBorder="1" applyAlignment="1">
      <alignment horizontal="center" vertical="center"/>
    </xf>
    <xf numFmtId="170" fontId="29" fillId="2" borderId="34" xfId="0" applyNumberFormat="1" applyFont="1" applyFill="1" applyBorder="1" applyAlignment="1">
      <alignment horizontal="center" vertical="center"/>
    </xf>
    <xf numFmtId="170" fontId="0" fillId="2" borderId="34" xfId="0" applyNumberFormat="1" applyFill="1" applyBorder="1" applyAlignment="1">
      <alignment horizontal="center" vertical="center"/>
    </xf>
    <xf numFmtId="170" fontId="23" fillId="26" borderId="13" xfId="0" applyNumberFormat="1" applyFont="1" applyFill="1" applyBorder="1" applyAlignment="1">
      <alignment horizontal="center" vertical="center"/>
    </xf>
    <xf numFmtId="170" fontId="23" fillId="2" borderId="13" xfId="0" applyNumberFormat="1" applyFont="1" applyFill="1" applyBorder="1" applyAlignment="1">
      <alignment horizontal="center" vertical="center"/>
    </xf>
    <xf numFmtId="170" fontId="29" fillId="26" borderId="13" xfId="0" applyNumberFormat="1" applyFont="1" applyFill="1" applyBorder="1" applyAlignment="1">
      <alignment horizontal="center" vertical="center" wrapText="1" readingOrder="1"/>
    </xf>
    <xf numFmtId="170" fontId="29" fillId="0" borderId="13" xfId="0" applyNumberFormat="1" applyFont="1" applyBorder="1" applyAlignment="1">
      <alignment horizontal="center" vertical="center" wrapText="1" readingOrder="1"/>
    </xf>
    <xf numFmtId="170" fontId="29" fillId="26" borderId="33" xfId="0" applyNumberFormat="1" applyFont="1" applyFill="1" applyBorder="1" applyAlignment="1">
      <alignment horizontal="center" vertical="center" wrapText="1" readingOrder="1"/>
    </xf>
    <xf numFmtId="170" fontId="29" fillId="0" borderId="33" xfId="0" applyNumberFormat="1" applyFont="1" applyBorder="1" applyAlignment="1">
      <alignment horizontal="center" vertical="center" wrapText="1" readingOrder="1"/>
    </xf>
    <xf numFmtId="0" fontId="45" fillId="2" borderId="0" xfId="0" applyFont="1" applyFill="1" applyAlignment="1">
      <alignment horizontal="center" vertical="center" wrapText="1" readingOrder="1"/>
    </xf>
    <xf numFmtId="165" fontId="0" fillId="2" borderId="38" xfId="44" applyNumberFormat="1" applyFont="1" applyFill="1" applyBorder="1" applyAlignment="1">
      <alignment horizontal="center" vertical="center"/>
    </xf>
    <xf numFmtId="0" fontId="45" fillId="2" borderId="38" xfId="0" applyFont="1" applyFill="1" applyBorder="1" applyAlignment="1">
      <alignment horizontal="center" vertical="center" wrapText="1" readingOrder="1"/>
    </xf>
    <xf numFmtId="0" fontId="45" fillId="2" borderId="28" xfId="0" applyFont="1" applyFill="1" applyBorder="1" applyAlignment="1">
      <alignment horizontal="center" vertical="center" wrapText="1" readingOrder="1"/>
    </xf>
    <xf numFmtId="0" fontId="45" fillId="2" borderId="13" xfId="0" applyFont="1" applyFill="1" applyBorder="1" applyAlignment="1">
      <alignment horizontal="center" vertical="center" wrapText="1" readingOrder="1"/>
    </xf>
    <xf numFmtId="171" fontId="0" fillId="0" borderId="13" xfId="44" applyNumberFormat="1" applyFont="1" applyFill="1" applyBorder="1" applyAlignment="1">
      <alignment horizontal="center" vertical="center"/>
    </xf>
    <xf numFmtId="171" fontId="0" fillId="0" borderId="34" xfId="44" applyNumberFormat="1" applyFont="1" applyFill="1" applyBorder="1" applyAlignment="1">
      <alignment horizontal="center" vertical="center"/>
    </xf>
    <xf numFmtId="171" fontId="0" fillId="0" borderId="13" xfId="0" applyNumberFormat="1" applyBorder="1" applyAlignment="1">
      <alignment horizontal="center" vertical="center"/>
    </xf>
    <xf numFmtId="171" fontId="0" fillId="0" borderId="34" xfId="0" applyNumberFormat="1" applyBorder="1" applyAlignment="1">
      <alignment horizontal="center" vertical="center"/>
    </xf>
    <xf numFmtId="0" fontId="1" fillId="0" borderId="0" xfId="0" applyFont="1" applyAlignment="1">
      <alignment horizontal="center" vertical="center"/>
    </xf>
    <xf numFmtId="2" fontId="48" fillId="0" borderId="0" xfId="0" applyNumberFormat="1" applyFont="1" applyAlignment="1">
      <alignment horizontal="center" vertical="center"/>
    </xf>
    <xf numFmtId="49" fontId="57" fillId="0" borderId="25" xfId="0" applyNumberFormat="1" applyFont="1" applyBorder="1" applyAlignment="1">
      <alignment horizontal="center" vertical="center"/>
    </xf>
    <xf numFmtId="0" fontId="58" fillId="2" borderId="0" xfId="0" applyFont="1" applyFill="1" applyAlignment="1">
      <alignment horizontal="center" vertical="center"/>
    </xf>
    <xf numFmtId="9" fontId="0" fillId="26" borderId="13" xfId="45" applyFont="1" applyFill="1" applyBorder="1" applyAlignment="1">
      <alignment horizontal="center" vertical="center"/>
    </xf>
    <xf numFmtId="9" fontId="0" fillId="2" borderId="13" xfId="45" applyFont="1" applyFill="1" applyBorder="1" applyAlignment="1">
      <alignment horizontal="center" vertical="center"/>
    </xf>
    <xf numFmtId="165" fontId="24" fillId="26" borderId="38" xfId="44" applyNumberFormat="1" applyFont="1" applyFill="1" applyBorder="1" applyAlignment="1">
      <alignment horizontal="center" vertical="center"/>
    </xf>
    <xf numFmtId="0" fontId="53" fillId="26" borderId="38" xfId="0" applyFont="1" applyFill="1" applyBorder="1" applyAlignment="1">
      <alignment horizontal="center" vertical="center" wrapText="1" readingOrder="1"/>
    </xf>
    <xf numFmtId="0" fontId="53" fillId="26" borderId="13" xfId="0" applyFont="1" applyFill="1" applyBorder="1" applyAlignment="1">
      <alignment horizontal="center" vertical="center"/>
    </xf>
    <xf numFmtId="0" fontId="55" fillId="2" borderId="25" xfId="0" applyFont="1" applyFill="1" applyBorder="1" applyAlignment="1">
      <alignment horizontal="center" vertical="center" wrapText="1"/>
    </xf>
    <xf numFmtId="0" fontId="31" fillId="2" borderId="0" xfId="0" applyFont="1" applyFill="1"/>
    <xf numFmtId="0" fontId="47" fillId="0" borderId="37" xfId="0" applyFont="1" applyBorder="1" applyAlignment="1">
      <alignment horizontal="centerContinuous" vertical="center"/>
    </xf>
    <xf numFmtId="49" fontId="52" fillId="25" borderId="27" xfId="0" applyNumberFormat="1" applyFont="1" applyFill="1" applyBorder="1" applyAlignment="1">
      <alignment horizontal="centerContinuous" vertical="center"/>
    </xf>
    <xf numFmtId="0" fontId="31" fillId="2" borderId="28" xfId="0" applyFont="1" applyFill="1" applyBorder="1" applyAlignment="1">
      <alignment horizontal="center" vertical="center"/>
    </xf>
    <xf numFmtId="0" fontId="0" fillId="2" borderId="13" xfId="0" applyFill="1" applyBorder="1" applyAlignment="1">
      <alignment horizontal="center" vertical="center"/>
    </xf>
    <xf numFmtId="165" fontId="0" fillId="26" borderId="38" xfId="44" applyNumberFormat="1" applyFont="1" applyFill="1" applyBorder="1" applyAlignment="1">
      <alignment horizontal="center" vertical="center"/>
    </xf>
    <xf numFmtId="0" fontId="31" fillId="2" borderId="0" xfId="0" applyFont="1" applyFill="1" applyAlignment="1">
      <alignment horizontal="center" vertical="center"/>
    </xf>
    <xf numFmtId="0" fontId="31" fillId="2" borderId="28" xfId="0" applyFont="1" applyFill="1" applyBorder="1" applyAlignment="1">
      <alignment horizontal="right" vertical="center" wrapText="1"/>
    </xf>
    <xf numFmtId="0" fontId="31" fillId="0" borderId="28" xfId="0" applyFont="1" applyBorder="1" applyAlignment="1">
      <alignment horizontal="right" vertical="center" wrapText="1"/>
    </xf>
    <xf numFmtId="0" fontId="0" fillId="2" borderId="28" xfId="0" applyFill="1" applyBorder="1" applyAlignment="1">
      <alignment horizontal="right" vertical="center" wrapText="1"/>
    </xf>
    <xf numFmtId="0" fontId="0" fillId="2" borderId="13" xfId="0" applyFill="1" applyBorder="1" applyAlignment="1">
      <alignment horizontal="right" vertical="center"/>
    </xf>
    <xf numFmtId="49" fontId="52" fillId="25" borderId="27" xfId="0" applyNumberFormat="1" applyFont="1" applyFill="1" applyBorder="1" applyAlignment="1">
      <alignment horizontal="center" vertical="center"/>
    </xf>
    <xf numFmtId="49" fontId="52" fillId="25" borderId="37" xfId="0" applyNumberFormat="1" applyFont="1" applyFill="1" applyBorder="1" applyAlignment="1">
      <alignment horizontal="center" vertical="center"/>
    </xf>
    <xf numFmtId="0" fontId="50" fillId="2" borderId="0" xfId="48" applyFont="1" applyFill="1" applyAlignment="1">
      <alignment horizontal="right" vertical="top"/>
    </xf>
    <xf numFmtId="167" fontId="0" fillId="0" borderId="13" xfId="0" applyNumberFormat="1" applyBorder="1" applyAlignment="1">
      <alignment horizontal="center" vertical="center"/>
    </xf>
    <xf numFmtId="167" fontId="0" fillId="0" borderId="13" xfId="45" applyNumberFormat="1" applyFont="1" applyFill="1" applyBorder="1" applyAlignment="1">
      <alignment horizontal="center" vertical="center"/>
    </xf>
    <xf numFmtId="167" fontId="0" fillId="0" borderId="34" xfId="45" applyNumberFormat="1" applyFont="1" applyFill="1" applyBorder="1" applyAlignment="1">
      <alignment horizontal="center" vertical="center"/>
    </xf>
    <xf numFmtId="167" fontId="0" fillId="26" borderId="13" xfId="0" applyNumberFormat="1" applyFill="1" applyBorder="1" applyAlignment="1">
      <alignment horizontal="center" vertical="center"/>
    </xf>
    <xf numFmtId="167" fontId="0" fillId="26" borderId="35" xfId="0" applyNumberFormat="1" applyFill="1" applyBorder="1" applyAlignment="1">
      <alignment horizontal="center" vertical="center"/>
    </xf>
    <xf numFmtId="167" fontId="0" fillId="0" borderId="34" xfId="0" applyNumberFormat="1" applyBorder="1" applyAlignment="1">
      <alignment horizontal="center" vertical="center"/>
    </xf>
    <xf numFmtId="3" fontId="23" fillId="0" borderId="0" xfId="0" applyNumberFormat="1" applyFont="1" applyAlignment="1">
      <alignment horizontal="right" vertical="center"/>
    </xf>
    <xf numFmtId="0" fontId="24" fillId="26" borderId="39" xfId="0" applyFont="1" applyFill="1" applyBorder="1" applyAlignment="1">
      <alignment horizontal="center" vertical="center"/>
    </xf>
    <xf numFmtId="9" fontId="0" fillId="26" borderId="13" xfId="0" applyNumberFormat="1" applyFill="1" applyBorder="1" applyAlignment="1">
      <alignment horizontal="center" vertical="center"/>
    </xf>
    <xf numFmtId="0" fontId="50" fillId="2" borderId="0" xfId="48" applyFont="1" applyFill="1" applyAlignment="1">
      <alignment horizontal="left" vertical="top" indent="1"/>
    </xf>
    <xf numFmtId="49" fontId="52" fillId="25" borderId="27" xfId="0" applyNumberFormat="1" applyFont="1" applyFill="1" applyBorder="1" applyAlignment="1">
      <alignment horizontal="left" vertical="center" indent="1"/>
    </xf>
    <xf numFmtId="49" fontId="52" fillId="25" borderId="25" xfId="0" applyNumberFormat="1" applyFont="1" applyFill="1" applyBorder="1" applyAlignment="1">
      <alignment horizontal="left" vertical="center" indent="1"/>
    </xf>
    <xf numFmtId="0" fontId="0" fillId="2" borderId="0" xfId="0" applyFill="1" applyAlignment="1">
      <alignment vertical="center"/>
    </xf>
    <xf numFmtId="0" fontId="0" fillId="2" borderId="0" xfId="0" applyFill="1" applyAlignment="1">
      <alignment horizontal="left" vertical="center" indent="1"/>
    </xf>
    <xf numFmtId="0" fontId="45" fillId="2" borderId="0" xfId="0" applyFont="1" applyFill="1" applyAlignment="1">
      <alignment horizontal="left" vertical="center" indent="1"/>
    </xf>
    <xf numFmtId="0" fontId="24" fillId="2" borderId="0" xfId="0" applyFont="1" applyFill="1"/>
    <xf numFmtId="0" fontId="24" fillId="2" borderId="0" xfId="0" applyFont="1" applyFill="1" applyAlignment="1">
      <alignment vertical="center"/>
    </xf>
    <xf numFmtId="49" fontId="51" fillId="2" borderId="25" xfId="0" applyNumberFormat="1" applyFont="1" applyFill="1" applyBorder="1" applyAlignment="1">
      <alignment horizontal="left" vertical="center" indent="1"/>
    </xf>
    <xf numFmtId="0" fontId="0" fillId="2" borderId="29" xfId="0" applyFill="1" applyBorder="1" applyAlignment="1">
      <alignment horizontal="left" vertical="top" wrapText="1" indent="1"/>
    </xf>
    <xf numFmtId="0" fontId="0" fillId="2" borderId="45" xfId="0" applyFill="1" applyBorder="1" applyAlignment="1">
      <alignment horizontal="left" vertical="top" wrapText="1" indent="1"/>
    </xf>
    <xf numFmtId="0" fontId="60" fillId="2" borderId="45" xfId="49" applyFill="1" applyBorder="1" applyAlignment="1">
      <alignment horizontal="left" vertical="top" wrapText="1" indent="1"/>
    </xf>
    <xf numFmtId="0" fontId="0" fillId="2" borderId="1" xfId="0" applyFill="1" applyBorder="1" applyAlignment="1">
      <alignment horizontal="left" vertical="top" wrapText="1" indent="1"/>
    </xf>
    <xf numFmtId="172" fontId="0" fillId="2" borderId="1" xfId="0" applyNumberFormat="1" applyFill="1" applyBorder="1" applyAlignment="1">
      <alignment horizontal="left" vertical="center" wrapText="1" indent="1"/>
    </xf>
    <xf numFmtId="172" fontId="60" fillId="2" borderId="1" xfId="49" applyNumberFormat="1" applyFill="1" applyBorder="1" applyAlignment="1">
      <alignment horizontal="left" vertical="top" wrapText="1" indent="2"/>
    </xf>
    <xf numFmtId="0" fontId="0" fillId="2" borderId="0" xfId="0" applyFill="1" applyAlignment="1">
      <alignment horizontal="left" vertical="top" wrapText="1" indent="1"/>
    </xf>
    <xf numFmtId="0" fontId="60" fillId="2" borderId="13" xfId="49" applyFill="1" applyBorder="1" applyAlignment="1">
      <alignment horizontal="left" vertical="top" wrapText="1" indent="1"/>
    </xf>
    <xf numFmtId="0" fontId="0" fillId="2" borderId="28" xfId="0" applyFill="1" applyBorder="1" applyAlignment="1">
      <alignment horizontal="left" vertical="top" wrapText="1" indent="1"/>
    </xf>
    <xf numFmtId="0" fontId="0" fillId="2" borderId="13" xfId="0" applyFill="1" applyBorder="1" applyAlignment="1">
      <alignment horizontal="left" vertical="top" wrapText="1" indent="1"/>
    </xf>
    <xf numFmtId="0" fontId="0" fillId="2" borderId="13" xfId="0" applyFill="1" applyBorder="1" applyAlignment="1">
      <alignment horizontal="left" vertical="top" indent="1"/>
    </xf>
    <xf numFmtId="0" fontId="0" fillId="2" borderId="0" xfId="0" applyFill="1" applyAlignment="1">
      <alignment horizontal="left" vertical="top" indent="1"/>
    </xf>
    <xf numFmtId="0" fontId="0" fillId="2" borderId="33" xfId="0" applyFill="1" applyBorder="1" applyAlignment="1">
      <alignment horizontal="left" vertical="top" wrapText="1" indent="1"/>
    </xf>
    <xf numFmtId="0" fontId="0" fillId="2" borderId="45" xfId="0" applyFill="1" applyBorder="1" applyAlignment="1">
      <alignment horizontal="left" vertical="top" indent="1"/>
    </xf>
    <xf numFmtId="0" fontId="60" fillId="2" borderId="0" xfId="49" applyFill="1" applyAlignment="1">
      <alignment horizontal="left" vertical="top" wrapText="1" indent="1"/>
    </xf>
    <xf numFmtId="0" fontId="0" fillId="2" borderId="46" xfId="0" applyFill="1" applyBorder="1" applyAlignment="1">
      <alignment horizontal="left" vertical="top" wrapText="1" indent="1"/>
    </xf>
    <xf numFmtId="9" fontId="0" fillId="0" borderId="34" xfId="45" applyFont="1" applyFill="1" applyBorder="1" applyAlignment="1">
      <alignment horizontal="center" vertical="center"/>
    </xf>
    <xf numFmtId="9" fontId="0" fillId="0" borderId="13" xfId="45" applyFont="1" applyFill="1" applyBorder="1" applyAlignment="1">
      <alignment horizontal="center" vertical="center"/>
    </xf>
    <xf numFmtId="49" fontId="37" fillId="0" borderId="25" xfId="0" applyNumberFormat="1" applyFont="1" applyBorder="1" applyAlignment="1">
      <alignment horizontal="left" vertical="center" indent="1"/>
    </xf>
    <xf numFmtId="49" fontId="38" fillId="0" borderId="0" xfId="0" applyNumberFormat="1" applyFont="1" applyAlignment="1">
      <alignment horizontal="left" vertical="center" indent="1"/>
    </xf>
    <xf numFmtId="49" fontId="27" fillId="0" borderId="13" xfId="0" applyNumberFormat="1" applyFont="1" applyBorder="1" applyAlignment="1">
      <alignment horizontal="left" vertical="center" wrapText="1" indent="1" readingOrder="1"/>
    </xf>
    <xf numFmtId="49" fontId="27" fillId="0" borderId="0" xfId="0" applyNumberFormat="1" applyFont="1" applyAlignment="1">
      <alignment horizontal="left" vertical="center" wrapText="1" indent="1" readingOrder="1"/>
    </xf>
    <xf numFmtId="49" fontId="23" fillId="0" borderId="0" xfId="0" applyNumberFormat="1" applyFont="1" applyAlignment="1">
      <alignment horizontal="left" vertical="center" indent="1"/>
    </xf>
    <xf numFmtId="0" fontId="23" fillId="0" borderId="13" xfId="0" applyFont="1" applyBorder="1" applyAlignment="1">
      <alignment horizontal="left" vertical="center" wrapText="1" indent="1" readingOrder="1"/>
    </xf>
    <xf numFmtId="0" fontId="24" fillId="0" borderId="0" xfId="0" applyFont="1" applyAlignment="1">
      <alignment horizontal="left" vertical="center" indent="1"/>
    </xf>
    <xf numFmtId="0" fontId="0" fillId="0" borderId="19" xfId="0" applyBorder="1" applyAlignment="1">
      <alignment horizontal="left" vertical="center" indent="1"/>
    </xf>
    <xf numFmtId="0" fontId="0" fillId="0" borderId="14" xfId="0" applyBorder="1" applyAlignment="1">
      <alignment horizontal="left" vertical="center" indent="1"/>
    </xf>
    <xf numFmtId="0" fontId="0" fillId="0" borderId="30" xfId="0" applyBorder="1" applyAlignment="1">
      <alignment horizontal="left" vertical="center" indent="1"/>
    </xf>
    <xf numFmtId="0" fontId="24" fillId="26" borderId="13" xfId="0" applyFont="1" applyFill="1" applyBorder="1" applyAlignment="1">
      <alignment horizontal="left" vertical="center" indent="1"/>
    </xf>
    <xf numFmtId="0" fontId="0" fillId="0" borderId="0" xfId="0" applyAlignment="1">
      <alignment horizontal="left" vertical="center" indent="1"/>
    </xf>
    <xf numFmtId="0" fontId="0" fillId="0" borderId="0" xfId="0" applyAlignment="1">
      <alignment horizontal="left" indent="1"/>
    </xf>
    <xf numFmtId="0" fontId="24" fillId="0" borderId="0" xfId="0" applyFont="1" applyAlignment="1">
      <alignment horizontal="left" indent="1"/>
    </xf>
    <xf numFmtId="0" fontId="29" fillId="0" borderId="2" xfId="0" applyFont="1" applyBorder="1" applyAlignment="1">
      <alignment horizontal="left" vertical="center" wrapText="1" indent="1" readingOrder="1"/>
    </xf>
    <xf numFmtId="0" fontId="29" fillId="0" borderId="0" xfId="0" applyFont="1" applyAlignment="1">
      <alignment horizontal="left" vertical="center" wrapText="1" indent="1" readingOrder="1"/>
    </xf>
    <xf numFmtId="0" fontId="29" fillId="0" borderId="13" xfId="0" applyFont="1" applyBorder="1" applyAlignment="1">
      <alignment horizontal="left" vertical="center" wrapText="1" indent="1" readingOrder="1"/>
    </xf>
    <xf numFmtId="0" fontId="29" fillId="0" borderId="1" xfId="0" applyFont="1" applyBorder="1" applyAlignment="1">
      <alignment horizontal="left" vertical="center" wrapText="1" indent="1" readingOrder="1"/>
    </xf>
    <xf numFmtId="0" fontId="31" fillId="0" borderId="0" xfId="0" applyFont="1" applyAlignment="1">
      <alignment horizontal="left" indent="1"/>
    </xf>
    <xf numFmtId="49" fontId="38" fillId="0" borderId="1" xfId="0" applyNumberFormat="1" applyFont="1" applyBorder="1" applyAlignment="1">
      <alignment horizontal="left" vertical="center" indent="1"/>
    </xf>
    <xf numFmtId="0" fontId="1" fillId="0" borderId="0" xfId="0" applyFont="1" applyAlignment="1">
      <alignment horizontal="left" indent="1"/>
    </xf>
    <xf numFmtId="0" fontId="55" fillId="0" borderId="0" xfId="0" applyFont="1" applyAlignment="1">
      <alignment horizontal="left" vertical="center" indent="1"/>
    </xf>
    <xf numFmtId="49" fontId="51" fillId="0" borderId="25" xfId="0" applyNumberFormat="1" applyFont="1" applyBorder="1" applyAlignment="1">
      <alignment horizontal="left" vertical="center" indent="1"/>
    </xf>
    <xf numFmtId="49" fontId="52" fillId="0" borderId="0" xfId="0" applyNumberFormat="1" applyFont="1" applyAlignment="1">
      <alignment horizontal="left" vertical="center" indent="1"/>
    </xf>
    <xf numFmtId="0" fontId="29" fillId="0" borderId="33" xfId="0" applyFont="1" applyBorder="1" applyAlignment="1">
      <alignment horizontal="left" vertical="center" wrapText="1" indent="1" readingOrder="1"/>
    </xf>
    <xf numFmtId="49" fontId="52" fillId="0" borderId="28" xfId="0" applyNumberFormat="1" applyFont="1" applyBorder="1" applyAlignment="1">
      <alignment horizontal="left" vertical="center" indent="1"/>
    </xf>
    <xf numFmtId="0" fontId="0" fillId="0" borderId="13" xfId="0" applyBorder="1" applyAlignment="1">
      <alignment horizontal="left" vertical="center" indent="1"/>
    </xf>
    <xf numFmtId="0" fontId="0" fillId="0" borderId="33" xfId="0" applyBorder="1" applyAlignment="1">
      <alignment horizontal="left" vertical="center" indent="1"/>
    </xf>
    <xf numFmtId="0" fontId="54" fillId="0" borderId="0" xfId="0" applyFont="1" applyAlignment="1">
      <alignment horizontal="left" vertical="center" indent="1"/>
    </xf>
    <xf numFmtId="0" fontId="0" fillId="0" borderId="13" xfId="0" applyBorder="1" applyAlignment="1">
      <alignment horizontal="left" vertical="center" wrapText="1" indent="1" readingOrder="1"/>
    </xf>
    <xf numFmtId="0" fontId="55" fillId="0" borderId="0" xfId="0" applyFont="1" applyAlignment="1">
      <alignment horizontal="left" indent="1"/>
    </xf>
    <xf numFmtId="0" fontId="0" fillId="0" borderId="1" xfId="0" applyBorder="1" applyAlignment="1">
      <alignment horizontal="left" vertical="center" wrapText="1" indent="1"/>
    </xf>
    <xf numFmtId="49" fontId="52" fillId="25" borderId="25" xfId="0" applyNumberFormat="1" applyFont="1" applyFill="1" applyBorder="1" applyAlignment="1">
      <alignment horizontal="left" vertical="center" indent="2"/>
    </xf>
    <xf numFmtId="0" fontId="24" fillId="0" borderId="40" xfId="0" applyFont="1" applyBorder="1" applyAlignment="1">
      <alignment horizontal="center" vertical="center"/>
    </xf>
    <xf numFmtId="0" fontId="24" fillId="0" borderId="39" xfId="0" applyFont="1" applyBorder="1" applyAlignment="1">
      <alignment horizontal="center" vertical="center"/>
    </xf>
    <xf numFmtId="9" fontId="23" fillId="26" borderId="13" xfId="45" applyFont="1" applyFill="1" applyBorder="1" applyAlignment="1">
      <alignment horizontal="center" vertical="center"/>
    </xf>
    <xf numFmtId="0" fontId="29" fillId="2" borderId="0" xfId="0" applyFont="1" applyFill="1" applyAlignment="1">
      <alignment horizontal="left" vertical="center" wrapText="1" indent="1" readingOrder="1"/>
    </xf>
    <xf numFmtId="0" fontId="33" fillId="26" borderId="38" xfId="0" applyFont="1" applyFill="1" applyBorder="1" applyAlignment="1">
      <alignment horizontal="left" vertical="center" wrapText="1" indent="1" readingOrder="1"/>
    </xf>
    <xf numFmtId="0" fontId="0" fillId="2" borderId="0" xfId="0" applyFill="1" applyAlignment="1">
      <alignment horizontal="left" indent="1"/>
    </xf>
    <xf numFmtId="0" fontId="29" fillId="0" borderId="28" xfId="0" applyFont="1" applyBorder="1" applyAlignment="1">
      <alignment horizontal="left" vertical="center" wrapText="1" indent="1" readingOrder="1"/>
    </xf>
    <xf numFmtId="0" fontId="29" fillId="0" borderId="38" xfId="0" applyFont="1" applyBorder="1" applyAlignment="1">
      <alignment horizontal="left" vertical="center" wrapText="1" indent="1" readingOrder="1"/>
    </xf>
    <xf numFmtId="173" fontId="0" fillId="2" borderId="38" xfId="44" applyNumberFormat="1" applyFont="1" applyFill="1" applyBorder="1" applyAlignment="1">
      <alignment horizontal="center" vertical="center"/>
    </xf>
    <xf numFmtId="173" fontId="0" fillId="0" borderId="13" xfId="44" applyNumberFormat="1" applyFont="1" applyFill="1" applyBorder="1" applyAlignment="1">
      <alignment horizontal="center" vertical="center"/>
    </xf>
    <xf numFmtId="173" fontId="0" fillId="0" borderId="13" xfId="44" applyNumberFormat="1" applyFont="1" applyBorder="1" applyAlignment="1">
      <alignment horizontal="right" vertical="center"/>
    </xf>
    <xf numFmtId="173" fontId="0" fillId="0" borderId="13" xfId="44" applyNumberFormat="1" applyFont="1" applyBorder="1" applyAlignment="1">
      <alignment horizontal="center" vertical="center"/>
    </xf>
    <xf numFmtId="173" fontId="24" fillId="26" borderId="38" xfId="44" applyNumberFormat="1" applyFont="1" applyFill="1" applyBorder="1" applyAlignment="1">
      <alignment horizontal="center" vertical="center"/>
    </xf>
    <xf numFmtId="173" fontId="0" fillId="2" borderId="0" xfId="44" applyNumberFormat="1" applyFont="1" applyFill="1" applyBorder="1" applyAlignment="1">
      <alignment horizontal="center" vertical="center"/>
    </xf>
    <xf numFmtId="173" fontId="0" fillId="0" borderId="38" xfId="44" applyNumberFormat="1" applyFont="1" applyFill="1" applyBorder="1" applyAlignment="1">
      <alignment horizontal="center" vertical="center"/>
    </xf>
    <xf numFmtId="173" fontId="0" fillId="2" borderId="13" xfId="44" applyNumberFormat="1" applyFont="1" applyFill="1" applyBorder="1" applyAlignment="1">
      <alignment horizontal="center" vertical="center"/>
    </xf>
    <xf numFmtId="173" fontId="24" fillId="26" borderId="13" xfId="44" applyNumberFormat="1" applyFont="1" applyFill="1" applyBorder="1" applyAlignment="1">
      <alignment horizontal="center" vertical="center"/>
    </xf>
    <xf numFmtId="0" fontId="3" fillId="0" borderId="0" xfId="0" applyFont="1" applyAlignment="1">
      <alignment horizontal="left" indent="1"/>
    </xf>
    <xf numFmtId="170" fontId="0" fillId="0" borderId="19" xfId="0" applyNumberFormat="1" applyBorder="1" applyAlignment="1">
      <alignment horizontal="center" vertical="center"/>
    </xf>
    <xf numFmtId="170" fontId="0" fillId="0" borderId="20" xfId="0" applyNumberFormat="1" applyBorder="1" applyAlignment="1">
      <alignment horizontal="center" vertical="center"/>
    </xf>
    <xf numFmtId="170" fontId="0" fillId="0" borderId="21" xfId="0" applyNumberFormat="1" applyBorder="1" applyAlignment="1">
      <alignment horizontal="center" vertical="center"/>
    </xf>
    <xf numFmtId="170" fontId="0" fillId="0" borderId="14" xfId="0" applyNumberFormat="1" applyBorder="1" applyAlignment="1">
      <alignment horizontal="center" vertical="center"/>
    </xf>
    <xf numFmtId="170" fontId="0" fillId="0" borderId="17" xfId="0" applyNumberFormat="1" applyBorder="1" applyAlignment="1">
      <alignment horizontal="center" vertical="center"/>
    </xf>
    <xf numFmtId="170" fontId="0" fillId="0" borderId="18" xfId="0" applyNumberFormat="1" applyBorder="1" applyAlignment="1">
      <alignment horizontal="center" vertical="center"/>
    </xf>
    <xf numFmtId="170" fontId="0" fillId="0" borderId="30" xfId="0" applyNumberFormat="1" applyBorder="1" applyAlignment="1">
      <alignment horizontal="center" vertical="center"/>
    </xf>
    <xf numFmtId="170" fontId="0" fillId="0" borderId="31" xfId="0" applyNumberFormat="1" applyBorder="1" applyAlignment="1">
      <alignment horizontal="center" vertical="center"/>
    </xf>
    <xf numFmtId="170" fontId="0" fillId="0" borderId="32" xfId="0" applyNumberFormat="1" applyBorder="1" applyAlignment="1">
      <alignment horizontal="center" vertical="center"/>
    </xf>
    <xf numFmtId="170" fontId="24" fillId="26" borderId="13" xfId="0" applyNumberFormat="1" applyFont="1" applyFill="1" applyBorder="1" applyAlignment="1">
      <alignment horizontal="center" vertical="center"/>
    </xf>
    <xf numFmtId="170" fontId="24" fillId="26" borderId="35" xfId="0" applyNumberFormat="1" applyFont="1" applyFill="1" applyBorder="1" applyAlignment="1">
      <alignment horizontal="center" vertical="center"/>
    </xf>
    <xf numFmtId="170" fontId="23" fillId="0" borderId="13" xfId="0" applyNumberFormat="1" applyFont="1" applyBorder="1" applyAlignment="1">
      <alignment horizontal="center" vertical="center"/>
    </xf>
    <xf numFmtId="170" fontId="23" fillId="26" borderId="13" xfId="44" applyNumberFormat="1" applyFont="1" applyFill="1" applyBorder="1" applyAlignment="1">
      <alignment horizontal="center" vertical="center"/>
    </xf>
    <xf numFmtId="170" fontId="23" fillId="0" borderId="13" xfId="44" applyNumberFormat="1" applyFont="1" applyBorder="1" applyAlignment="1">
      <alignment horizontal="center" vertical="center"/>
    </xf>
    <xf numFmtId="170" fontId="0" fillId="26" borderId="2" xfId="0" applyNumberFormat="1" applyFill="1" applyBorder="1" applyAlignment="1">
      <alignment horizontal="center" vertical="center"/>
    </xf>
    <xf numFmtId="170" fontId="0" fillId="0" borderId="2" xfId="0" applyNumberFormat="1" applyBorder="1" applyAlignment="1">
      <alignment horizontal="center" vertical="center"/>
    </xf>
    <xf numFmtId="170" fontId="0" fillId="0" borderId="23" xfId="0" applyNumberFormat="1" applyBorder="1" applyAlignment="1">
      <alignment horizontal="center" vertical="center"/>
    </xf>
    <xf numFmtId="170" fontId="0" fillId="26" borderId="24" xfId="0" applyNumberFormat="1" applyFill="1" applyBorder="1" applyAlignment="1">
      <alignment horizontal="center" vertical="center"/>
    </xf>
    <xf numFmtId="170" fontId="0" fillId="26" borderId="0" xfId="0" applyNumberFormat="1" applyFill="1" applyAlignment="1">
      <alignment horizontal="center" vertical="center"/>
    </xf>
    <xf numFmtId="170" fontId="0" fillId="0" borderId="0" xfId="0" applyNumberFormat="1" applyAlignment="1">
      <alignment horizontal="center" vertical="center"/>
    </xf>
    <xf numFmtId="170" fontId="0" fillId="0" borderId="15" xfId="0" applyNumberFormat="1" applyBorder="1" applyAlignment="1">
      <alignment horizontal="center" vertical="center"/>
    </xf>
    <xf numFmtId="170" fontId="0" fillId="26" borderId="16" xfId="0" applyNumberFormat="1" applyFill="1" applyBorder="1" applyAlignment="1">
      <alignment horizontal="center" vertical="center"/>
    </xf>
    <xf numFmtId="170" fontId="0" fillId="0" borderId="1" xfId="0" applyNumberFormat="1" applyBorder="1" applyAlignment="1">
      <alignment horizontal="center" vertical="center"/>
    </xf>
    <xf numFmtId="170" fontId="0" fillId="0" borderId="22" xfId="0" applyNumberFormat="1" applyBorder="1" applyAlignment="1">
      <alignment horizontal="center" vertical="center"/>
    </xf>
    <xf numFmtId="170" fontId="0" fillId="26" borderId="49" xfId="0" applyNumberFormat="1" applyFill="1" applyBorder="1" applyAlignment="1">
      <alignment horizontal="center" vertical="center"/>
    </xf>
    <xf numFmtId="170" fontId="0" fillId="26" borderId="1" xfId="0" applyNumberFormat="1" applyFill="1" applyBorder="1" applyAlignment="1">
      <alignment horizontal="center" vertical="center"/>
    </xf>
    <xf numFmtId="170" fontId="29" fillId="0" borderId="1" xfId="0" applyNumberFormat="1" applyFont="1" applyBorder="1" applyAlignment="1">
      <alignment horizontal="center" vertical="center" wrapText="1" readingOrder="1"/>
    </xf>
    <xf numFmtId="170" fontId="29" fillId="0" borderId="22" xfId="0" applyNumberFormat="1" applyFont="1" applyBorder="1" applyAlignment="1">
      <alignment horizontal="center" vertical="center" wrapText="1" readingOrder="1"/>
    </xf>
    <xf numFmtId="170" fontId="29" fillId="0" borderId="0" xfId="0" applyNumberFormat="1" applyFont="1" applyAlignment="1">
      <alignment horizontal="center" vertical="center" wrapText="1" readingOrder="1"/>
    </xf>
    <xf numFmtId="170" fontId="29" fillId="0" borderId="15" xfId="0" applyNumberFormat="1" applyFont="1" applyBorder="1" applyAlignment="1">
      <alignment horizontal="center" vertical="center" wrapText="1" readingOrder="1"/>
    </xf>
    <xf numFmtId="170" fontId="32" fillId="0" borderId="13" xfId="0" applyNumberFormat="1" applyFont="1" applyBorder="1" applyAlignment="1">
      <alignment horizontal="center" vertical="center" wrapText="1" readingOrder="1"/>
    </xf>
    <xf numFmtId="170" fontId="0" fillId="26" borderId="2" xfId="46" applyNumberFormat="1" applyFont="1" applyFill="1" applyBorder="1" applyAlignment="1">
      <alignment horizontal="center" vertical="center"/>
    </xf>
    <xf numFmtId="170" fontId="0" fillId="0" borderId="2" xfId="47" applyNumberFormat="1" applyFont="1" applyBorder="1" applyAlignment="1">
      <alignment horizontal="center" vertical="center"/>
    </xf>
    <xf numFmtId="170" fontId="0" fillId="0" borderId="23" xfId="47" applyNumberFormat="1" applyFont="1" applyBorder="1" applyAlignment="1">
      <alignment horizontal="center" vertical="center"/>
    </xf>
    <xf numFmtId="170" fontId="32" fillId="0" borderId="13" xfId="0" applyNumberFormat="1" applyFont="1" applyBorder="1" applyAlignment="1">
      <alignment horizontal="center" vertical="center"/>
    </xf>
    <xf numFmtId="170" fontId="32" fillId="0" borderId="34" xfId="0" applyNumberFormat="1" applyFont="1" applyBorder="1" applyAlignment="1">
      <alignment horizontal="center" vertical="center"/>
    </xf>
    <xf numFmtId="174" fontId="0" fillId="0" borderId="2" xfId="0" applyNumberFormat="1" applyBorder="1" applyAlignment="1">
      <alignment horizontal="center" vertical="center"/>
    </xf>
    <xf numFmtId="174" fontId="0" fillId="0" borderId="2" xfId="45" applyNumberFormat="1" applyFont="1" applyBorder="1" applyAlignment="1">
      <alignment horizontal="center" vertical="center"/>
    </xf>
    <xf numFmtId="174" fontId="0" fillId="0" borderId="2" xfId="45" applyNumberFormat="1" applyFont="1" applyFill="1" applyBorder="1" applyAlignment="1">
      <alignment horizontal="center" vertical="center"/>
    </xf>
    <xf numFmtId="174" fontId="0" fillId="26" borderId="1" xfId="0" applyNumberFormat="1" applyFill="1" applyBorder="1" applyAlignment="1">
      <alignment horizontal="center" vertical="center"/>
    </xf>
    <xf numFmtId="174" fontId="0" fillId="0" borderId="1" xfId="0" applyNumberFormat="1" applyBorder="1" applyAlignment="1">
      <alignment horizontal="center" vertical="center"/>
    </xf>
    <xf numFmtId="174" fontId="0" fillId="0" borderId="1" xfId="45" applyNumberFormat="1" applyFont="1" applyBorder="1" applyAlignment="1">
      <alignment horizontal="center" vertical="center"/>
    </xf>
    <xf numFmtId="174" fontId="0" fillId="0" borderId="1" xfId="45" applyNumberFormat="1" applyFont="1" applyFill="1" applyBorder="1" applyAlignment="1">
      <alignment horizontal="center" vertical="center"/>
    </xf>
    <xf numFmtId="174" fontId="0" fillId="0" borderId="47" xfId="45" applyNumberFormat="1" applyFont="1" applyBorder="1" applyAlignment="1">
      <alignment horizontal="center" vertical="center"/>
    </xf>
    <xf numFmtId="174" fontId="0" fillId="0" borderId="13" xfId="45" applyNumberFormat="1" applyFont="1" applyBorder="1" applyAlignment="1">
      <alignment horizontal="center" vertical="center"/>
    </xf>
    <xf numFmtId="37" fontId="0" fillId="2" borderId="13" xfId="0" applyNumberFormat="1" applyFill="1" applyBorder="1" applyAlignment="1">
      <alignment horizontal="center" vertical="center"/>
    </xf>
    <xf numFmtId="9" fontId="0" fillId="2" borderId="13" xfId="0" applyNumberFormat="1" applyFill="1" applyBorder="1" applyAlignment="1">
      <alignment horizontal="center" vertical="center"/>
    </xf>
    <xf numFmtId="175" fontId="49" fillId="2" borderId="0" xfId="0" applyNumberFormat="1" applyFont="1" applyFill="1" applyAlignment="1">
      <alignment horizontal="left" vertical="center"/>
    </xf>
    <xf numFmtId="2" fontId="49" fillId="2" borderId="0" xfId="0" applyNumberFormat="1" applyFont="1" applyFill="1" applyAlignment="1">
      <alignment horizontal="left" vertical="center"/>
    </xf>
    <xf numFmtId="2" fontId="61" fillId="2" borderId="0" xfId="0" applyNumberFormat="1" applyFont="1" applyFill="1" applyAlignment="1">
      <alignment horizontal="left" vertical="center"/>
    </xf>
    <xf numFmtId="0" fontId="29" fillId="0" borderId="47" xfId="0" applyFont="1" applyBorder="1" applyAlignment="1">
      <alignment horizontal="left" vertical="center" wrapText="1" indent="1" readingOrder="1"/>
    </xf>
    <xf numFmtId="0" fontId="0" fillId="26" borderId="47" xfId="0" applyFill="1"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24" fillId="0" borderId="50" xfId="0" applyFont="1" applyBorder="1" applyAlignment="1">
      <alignment horizontal="center" vertical="center"/>
    </xf>
    <xf numFmtId="0" fontId="24" fillId="0" borderId="51" xfId="0" applyFont="1" applyBorder="1" applyAlignment="1">
      <alignment horizontal="center" vertical="center"/>
    </xf>
    <xf numFmtId="170" fontId="24" fillId="26" borderId="53" xfId="0" applyNumberFormat="1" applyFont="1" applyFill="1" applyBorder="1" applyAlignment="1">
      <alignment horizontal="center" vertical="center"/>
    </xf>
    <xf numFmtId="0" fontId="24" fillId="0" borderId="13" xfId="0" applyFont="1" applyBorder="1" applyAlignment="1">
      <alignment horizontal="center" vertical="center"/>
    </xf>
    <xf numFmtId="177" fontId="0" fillId="2" borderId="13" xfId="0" applyNumberFormat="1" applyFill="1" applyBorder="1" applyAlignment="1">
      <alignment horizontal="center" vertical="center"/>
    </xf>
    <xf numFmtId="38" fontId="0" fillId="26" borderId="13" xfId="0" applyNumberFormat="1" applyFill="1" applyBorder="1" applyAlignment="1">
      <alignment horizontal="center" vertical="center"/>
    </xf>
    <xf numFmtId="0" fontId="24" fillId="26" borderId="54" xfId="0" applyFont="1" applyFill="1" applyBorder="1" applyAlignment="1">
      <alignment horizontal="center" vertical="center"/>
    </xf>
    <xf numFmtId="0" fontId="24" fillId="26" borderId="29" xfId="0" applyFont="1" applyFill="1" applyBorder="1" applyAlignment="1">
      <alignment horizontal="center" vertical="center"/>
    </xf>
    <xf numFmtId="171" fontId="29" fillId="26" borderId="13" xfId="0" applyNumberFormat="1" applyFont="1" applyFill="1" applyBorder="1" applyAlignment="1">
      <alignment horizontal="center" vertical="center"/>
    </xf>
    <xf numFmtId="170" fontId="29" fillId="26" borderId="13" xfId="0" applyNumberFormat="1" applyFont="1" applyFill="1" applyBorder="1" applyAlignment="1">
      <alignment horizontal="center" vertical="center"/>
    </xf>
    <xf numFmtId="170" fontId="0" fillId="2" borderId="41" xfId="0" applyNumberFormat="1" applyFill="1" applyBorder="1" applyAlignment="1">
      <alignment horizontal="center" vertical="center"/>
    </xf>
    <xf numFmtId="0" fontId="24" fillId="26" borderId="40" xfId="0" applyFont="1" applyFill="1" applyBorder="1" applyAlignment="1">
      <alignment horizontal="center" vertical="center"/>
    </xf>
    <xf numFmtId="170" fontId="0" fillId="26" borderId="42" xfId="0" applyNumberFormat="1" applyFill="1" applyBorder="1" applyAlignment="1">
      <alignment horizontal="center" vertical="center"/>
    </xf>
    <xf numFmtId="37" fontId="0" fillId="2" borderId="13" xfId="0" applyNumberFormat="1" applyFill="1" applyBorder="1" applyAlignment="1">
      <alignment horizontal="center"/>
    </xf>
    <xf numFmtId="37" fontId="0" fillId="2" borderId="41" xfId="0" applyNumberFormat="1" applyFill="1" applyBorder="1" applyAlignment="1">
      <alignment horizontal="center" vertical="center"/>
    </xf>
    <xf numFmtId="0" fontId="24" fillId="0" borderId="60" xfId="0" applyFont="1" applyBorder="1" applyAlignment="1">
      <alignment horizontal="center" vertical="center"/>
    </xf>
    <xf numFmtId="0" fontId="24" fillId="0" borderId="61" xfId="0" applyFont="1" applyBorder="1" applyAlignment="1">
      <alignment horizontal="center" vertical="center"/>
    </xf>
    <xf numFmtId="0" fontId="24" fillId="0" borderId="62" xfId="0" applyFont="1" applyBorder="1" applyAlignment="1">
      <alignment horizontal="center" vertical="center"/>
    </xf>
    <xf numFmtId="0" fontId="24" fillId="0" borderId="63" xfId="0" applyFont="1" applyBorder="1" applyAlignment="1">
      <alignment horizontal="center" vertical="center"/>
    </xf>
    <xf numFmtId="0" fontId="24" fillId="0" borderId="64" xfId="0" applyFont="1" applyBorder="1" applyAlignment="1">
      <alignment horizontal="center" vertical="center"/>
    </xf>
    <xf numFmtId="49" fontId="37" fillId="0" borderId="29" xfId="0" applyNumberFormat="1" applyFont="1" applyBorder="1" applyAlignment="1">
      <alignment horizontal="left" vertical="center" indent="1"/>
    </xf>
    <xf numFmtId="0" fontId="24" fillId="0" borderId="45" xfId="0" applyFont="1" applyBorder="1" applyAlignment="1">
      <alignment horizontal="left" vertical="center"/>
    </xf>
    <xf numFmtId="49" fontId="64" fillId="0" borderId="0" xfId="0" applyNumberFormat="1" applyFont="1" applyAlignment="1">
      <alignment horizontal="left" vertical="center" indent="1" readingOrder="1"/>
    </xf>
    <xf numFmtId="49" fontId="27" fillId="0" borderId="33" xfId="0" applyNumberFormat="1" applyFont="1" applyBorder="1" applyAlignment="1">
      <alignment horizontal="left" vertical="center" wrapText="1" indent="1" readingOrder="1"/>
    </xf>
    <xf numFmtId="170" fontId="0" fillId="26" borderId="19" xfId="0" applyNumberFormat="1" applyFill="1" applyBorder="1" applyAlignment="1">
      <alignment horizontal="center" vertical="center"/>
    </xf>
    <xf numFmtId="178" fontId="23" fillId="26" borderId="41" xfId="0" applyNumberFormat="1" applyFont="1" applyFill="1" applyBorder="1" applyAlignment="1">
      <alignment horizontal="center" vertical="center"/>
    </xf>
    <xf numFmtId="178" fontId="23" fillId="26" borderId="43" xfId="0" applyNumberFormat="1" applyFont="1" applyFill="1" applyBorder="1" applyAlignment="1">
      <alignment horizontal="center" vertical="center"/>
    </xf>
    <xf numFmtId="0" fontId="41" fillId="2" borderId="13" xfId="0" applyFont="1" applyFill="1" applyBorder="1" applyAlignment="1">
      <alignment horizontal="center" vertical="center"/>
    </xf>
    <xf numFmtId="49" fontId="37" fillId="2" borderId="25" xfId="0" applyNumberFormat="1" applyFont="1" applyFill="1" applyBorder="1" applyAlignment="1">
      <alignment horizontal="left" vertical="center" indent="1"/>
    </xf>
    <xf numFmtId="0" fontId="0" fillId="0" borderId="1" xfId="0" applyBorder="1" applyAlignment="1">
      <alignment horizontal="left" vertical="center" wrapText="1" indent="2"/>
    </xf>
    <xf numFmtId="169" fontId="0" fillId="0" borderId="1" xfId="0" applyNumberFormat="1" applyBorder="1" applyAlignment="1">
      <alignment horizontal="left" vertical="center" wrapText="1" indent="2"/>
    </xf>
    <xf numFmtId="3" fontId="0" fillId="0" borderId="1" xfId="0" applyNumberFormat="1" applyBorder="1" applyAlignment="1">
      <alignment horizontal="left" vertical="center" wrapText="1" indent="2"/>
    </xf>
    <xf numFmtId="0" fontId="29" fillId="26" borderId="1" xfId="0" applyFont="1" applyFill="1" applyBorder="1" applyAlignment="1">
      <alignment horizontal="center" vertical="center" wrapText="1" readingOrder="1"/>
    </xf>
    <xf numFmtId="174" fontId="0" fillId="26" borderId="47" xfId="45" applyNumberFormat="1" applyFont="1" applyFill="1" applyBorder="1" applyAlignment="1">
      <alignment horizontal="center" vertical="center"/>
    </xf>
    <xf numFmtId="174" fontId="0" fillId="26" borderId="13" xfId="45" applyNumberFormat="1" applyFont="1" applyFill="1" applyBorder="1" applyAlignment="1">
      <alignment horizontal="center" vertical="center"/>
    </xf>
    <xf numFmtId="174" fontId="0" fillId="0" borderId="65" xfId="0" applyNumberFormat="1" applyBorder="1" applyAlignment="1">
      <alignment horizontal="center" vertical="center"/>
    </xf>
    <xf numFmtId="174" fontId="0" fillId="0" borderId="67" xfId="0" applyNumberFormat="1" applyBorder="1" applyAlignment="1">
      <alignment horizontal="center" vertical="center"/>
    </xf>
    <xf numFmtId="174" fontId="0" fillId="0" borderId="67" xfId="45" applyNumberFormat="1" applyFont="1" applyBorder="1" applyAlignment="1">
      <alignment horizontal="center" vertical="center"/>
    </xf>
    <xf numFmtId="170" fontId="0" fillId="0" borderId="41" xfId="0" applyNumberFormat="1" applyBorder="1" applyAlignment="1">
      <alignment horizontal="center" vertical="center"/>
    </xf>
    <xf numFmtId="174" fontId="0" fillId="26" borderId="68" xfId="45" applyNumberFormat="1" applyFont="1" applyFill="1" applyBorder="1" applyAlignment="1">
      <alignment horizontal="center" vertical="center"/>
    </xf>
    <xf numFmtId="174" fontId="0" fillId="0" borderId="67" xfId="45" applyNumberFormat="1" applyFont="1" applyFill="1" applyBorder="1" applyAlignment="1">
      <alignment horizontal="center" vertical="center"/>
    </xf>
    <xf numFmtId="174" fontId="0" fillId="26" borderId="70" xfId="45" applyNumberFormat="1" applyFont="1" applyFill="1" applyBorder="1" applyAlignment="1">
      <alignment horizontal="center" vertical="center"/>
    </xf>
    <xf numFmtId="174" fontId="0" fillId="26" borderId="42" xfId="45" applyNumberFormat="1" applyFont="1" applyFill="1" applyBorder="1" applyAlignment="1">
      <alignment horizontal="center" vertical="center"/>
    </xf>
    <xf numFmtId="170" fontId="29" fillId="0" borderId="41" xfId="0" applyNumberFormat="1" applyFont="1" applyBorder="1" applyAlignment="1">
      <alignment horizontal="center" vertical="center" wrapText="1" readingOrder="1"/>
    </xf>
    <xf numFmtId="174" fontId="0" fillId="0" borderId="65" xfId="45" applyNumberFormat="1" applyFont="1" applyBorder="1" applyAlignment="1">
      <alignment horizontal="center" vertical="center"/>
    </xf>
    <xf numFmtId="174" fontId="0" fillId="0" borderId="71" xfId="45" applyNumberFormat="1" applyFont="1" applyBorder="1" applyAlignment="1">
      <alignment horizontal="center" vertical="center"/>
    </xf>
    <xf numFmtId="174" fontId="0" fillId="0" borderId="41" xfId="45" applyNumberFormat="1" applyFont="1" applyBorder="1" applyAlignment="1">
      <alignment horizontal="center" vertical="center"/>
    </xf>
    <xf numFmtId="174" fontId="0" fillId="26" borderId="69" xfId="45" applyNumberFormat="1" applyFont="1" applyFill="1" applyBorder="1" applyAlignment="1">
      <alignment horizontal="center" vertical="center"/>
    </xf>
    <xf numFmtId="170" fontId="0" fillId="0" borderId="72" xfId="0" applyNumberFormat="1" applyBorder="1" applyAlignment="1">
      <alignment horizontal="center" vertical="center"/>
    </xf>
    <xf numFmtId="170" fontId="0" fillId="26" borderId="73" xfId="0" applyNumberFormat="1" applyFill="1" applyBorder="1" applyAlignment="1">
      <alignment horizontal="center" vertical="center"/>
    </xf>
    <xf numFmtId="0" fontId="29" fillId="0" borderId="74" xfId="0" applyFont="1" applyBorder="1" applyAlignment="1">
      <alignment horizontal="center" vertical="center" wrapText="1" readingOrder="1"/>
    </xf>
    <xf numFmtId="170" fontId="0" fillId="0" borderId="74" xfId="0" applyNumberFormat="1" applyBorder="1" applyAlignment="1">
      <alignment horizontal="center" vertical="center"/>
    </xf>
    <xf numFmtId="168" fontId="0" fillId="0" borderId="74" xfId="0" applyNumberFormat="1" applyBorder="1" applyAlignment="1">
      <alignment horizontal="center" vertical="center"/>
    </xf>
    <xf numFmtId="0" fontId="29" fillId="26" borderId="75" xfId="0" applyFont="1" applyFill="1" applyBorder="1" applyAlignment="1">
      <alignment horizontal="center" vertical="center" wrapText="1" readingOrder="1"/>
    </xf>
    <xf numFmtId="0" fontId="29" fillId="0" borderId="72" xfId="0" applyFont="1" applyBorder="1" applyAlignment="1">
      <alignment horizontal="center" vertical="center" wrapText="1" readingOrder="1"/>
    </xf>
    <xf numFmtId="0" fontId="29" fillId="26" borderId="73" xfId="0" applyFont="1" applyFill="1" applyBorder="1" applyAlignment="1">
      <alignment horizontal="center" vertical="center" wrapText="1" readingOrder="1"/>
    </xf>
    <xf numFmtId="168" fontId="0" fillId="26" borderId="75" xfId="0" applyNumberFormat="1" applyFill="1" applyBorder="1" applyAlignment="1">
      <alignment horizontal="center" vertical="center"/>
    </xf>
    <xf numFmtId="170" fontId="0" fillId="26" borderId="75" xfId="0" applyNumberFormat="1" applyFill="1" applyBorder="1" applyAlignment="1">
      <alignment horizontal="center" vertical="center"/>
    </xf>
    <xf numFmtId="177" fontId="0" fillId="26" borderId="13" xfId="0" applyNumberFormat="1" applyFill="1" applyBorder="1" applyAlignment="1">
      <alignment horizontal="center" vertical="center"/>
    </xf>
    <xf numFmtId="177" fontId="0" fillId="0" borderId="13" xfId="0" applyNumberFormat="1" applyBorder="1" applyAlignment="1">
      <alignment horizontal="center" vertical="center"/>
    </xf>
    <xf numFmtId="177" fontId="0" fillId="0" borderId="34" xfId="0" applyNumberFormat="1" applyBorder="1" applyAlignment="1">
      <alignment horizontal="center" vertical="center"/>
    </xf>
    <xf numFmtId="177" fontId="0" fillId="26" borderId="35" xfId="0" applyNumberFormat="1" applyFill="1" applyBorder="1" applyAlignment="1">
      <alignment horizontal="center" vertical="center"/>
    </xf>
    <xf numFmtId="0" fontId="29" fillId="0" borderId="45" xfId="0" applyFont="1" applyBorder="1" applyAlignment="1">
      <alignment horizontal="left" vertical="center" wrapText="1" indent="1" readingOrder="1"/>
    </xf>
    <xf numFmtId="0" fontId="0" fillId="26" borderId="45" xfId="0" applyFill="1" applyBorder="1" applyAlignment="1">
      <alignment horizontal="center" vertical="center"/>
    </xf>
    <xf numFmtId="0" fontId="0" fillId="0" borderId="45" xfId="0" applyBorder="1" applyAlignment="1">
      <alignment horizontal="center" vertical="center"/>
    </xf>
    <xf numFmtId="0" fontId="0" fillId="0" borderId="76" xfId="0" applyBorder="1" applyAlignment="1">
      <alignment horizontal="center" vertical="center"/>
    </xf>
    <xf numFmtId="166" fontId="0" fillId="26" borderId="13" xfId="44" applyNumberFormat="1" applyFont="1" applyFill="1" applyBorder="1" applyAlignment="1">
      <alignment horizontal="center" vertical="center"/>
    </xf>
    <xf numFmtId="177" fontId="0" fillId="26" borderId="13" xfId="44" applyNumberFormat="1" applyFont="1" applyFill="1" applyBorder="1" applyAlignment="1">
      <alignment horizontal="center" vertical="center"/>
    </xf>
    <xf numFmtId="170" fontId="29" fillId="0" borderId="77" xfId="0" applyNumberFormat="1" applyFont="1" applyBorder="1" applyAlignment="1">
      <alignment horizontal="center" vertical="center" wrapText="1" readingOrder="1"/>
    </xf>
    <xf numFmtId="0" fontId="0" fillId="26" borderId="78" xfId="0" applyFill="1" applyBorder="1" applyAlignment="1">
      <alignment horizontal="center" vertical="center"/>
    </xf>
    <xf numFmtId="9" fontId="0" fillId="26" borderId="0" xfId="45" applyFont="1" applyFill="1" applyBorder="1" applyAlignment="1">
      <alignment horizontal="center" vertical="center"/>
    </xf>
    <xf numFmtId="49" fontId="43" fillId="0" borderId="28" xfId="0" applyNumberFormat="1" applyFont="1" applyBorder="1" applyAlignment="1">
      <alignment horizontal="center" vertical="center"/>
    </xf>
    <xf numFmtId="2" fontId="23" fillId="0" borderId="13" xfId="0" applyNumberFormat="1" applyFont="1" applyBorder="1" applyAlignment="1">
      <alignment horizontal="center" vertical="center"/>
    </xf>
    <xf numFmtId="2" fontId="24" fillId="26" borderId="13" xfId="0" applyNumberFormat="1" applyFont="1" applyFill="1" applyBorder="1" applyAlignment="1">
      <alignment horizontal="center" vertical="center"/>
    </xf>
    <xf numFmtId="0" fontId="1" fillId="0" borderId="0" xfId="0" applyFont="1" applyAlignment="1">
      <alignment horizontal="left" vertical="center" wrapText="1"/>
    </xf>
    <xf numFmtId="174" fontId="0" fillId="0" borderId="80" xfId="45" applyNumberFormat="1" applyFont="1" applyBorder="1" applyAlignment="1">
      <alignment horizontal="center" vertical="center"/>
    </xf>
    <xf numFmtId="49" fontId="0" fillId="26" borderId="79" xfId="45" applyNumberFormat="1" applyFont="1" applyFill="1" applyBorder="1" applyAlignment="1">
      <alignment horizontal="center" vertical="center"/>
    </xf>
    <xf numFmtId="167" fontId="0" fillId="0" borderId="2" xfId="45" applyNumberFormat="1" applyFont="1" applyFill="1" applyBorder="1" applyAlignment="1">
      <alignment horizontal="center" vertical="center"/>
    </xf>
    <xf numFmtId="49" fontId="0" fillId="0" borderId="47" xfId="45" applyNumberFormat="1" applyFont="1" applyFill="1" applyBorder="1" applyAlignment="1">
      <alignment horizontal="center" vertical="center"/>
    </xf>
    <xf numFmtId="179" fontId="0" fillId="26" borderId="75" xfId="0" applyNumberFormat="1" applyFill="1" applyBorder="1" applyAlignment="1">
      <alignment horizontal="center" vertical="center"/>
    </xf>
    <xf numFmtId="2" fontId="23" fillId="0" borderId="0" xfId="0" applyNumberFormat="1" applyFont="1" applyAlignment="1">
      <alignment horizontal="center" vertical="center"/>
    </xf>
    <xf numFmtId="170" fontId="23" fillId="0" borderId="0" xfId="0" applyNumberFormat="1" applyFont="1" applyAlignment="1">
      <alignment horizontal="center" vertical="center"/>
    </xf>
    <xf numFmtId="176" fontId="23" fillId="0" borderId="0" xfId="0" applyNumberFormat="1" applyFont="1" applyAlignment="1">
      <alignment horizontal="center" vertical="center"/>
    </xf>
    <xf numFmtId="4" fontId="24" fillId="0" borderId="0" xfId="0" applyNumberFormat="1" applyFont="1" applyAlignment="1">
      <alignment horizontal="center" vertical="center"/>
    </xf>
    <xf numFmtId="170" fontId="24" fillId="0" borderId="0" xfId="0" applyNumberFormat="1" applyFont="1" applyAlignment="1">
      <alignment horizontal="center" vertical="center"/>
    </xf>
    <xf numFmtId="176" fontId="24" fillId="0" borderId="0" xfId="0" applyNumberFormat="1" applyFont="1" applyAlignment="1">
      <alignment horizontal="center" vertical="center"/>
    </xf>
    <xf numFmtId="0" fontId="24" fillId="0" borderId="40" xfId="0" applyFont="1" applyBorder="1" applyAlignment="1">
      <alignment horizontal="center" vertical="center" wrapText="1"/>
    </xf>
    <xf numFmtId="0" fontId="38" fillId="25" borderId="25" xfId="0" applyFont="1" applyFill="1" applyBorder="1" applyAlignment="1">
      <alignment horizontal="centerContinuous" vertical="center"/>
    </xf>
    <xf numFmtId="170" fontId="23" fillId="0" borderId="52" xfId="0" applyNumberFormat="1" applyFont="1" applyBorder="1" applyAlignment="1">
      <alignment horizontal="center" vertical="center"/>
    </xf>
    <xf numFmtId="170" fontId="24" fillId="26" borderId="52" xfId="0" applyNumberFormat="1" applyFont="1" applyFill="1" applyBorder="1" applyAlignment="1">
      <alignment horizontal="center" vertical="center"/>
    </xf>
    <xf numFmtId="2" fontId="23" fillId="0" borderId="42" xfId="0" applyNumberFormat="1" applyFont="1" applyBorder="1" applyAlignment="1">
      <alignment horizontal="center" vertical="center"/>
    </xf>
    <xf numFmtId="4" fontId="24" fillId="26" borderId="42" xfId="0" applyNumberFormat="1" applyFont="1" applyFill="1" applyBorder="1" applyAlignment="1">
      <alignment horizontal="center" vertical="center"/>
    </xf>
    <xf numFmtId="177" fontId="0" fillId="0" borderId="33" xfId="0" applyNumberFormat="1" applyBorder="1" applyAlignment="1">
      <alignment horizontal="center" vertical="center"/>
    </xf>
    <xf numFmtId="0" fontId="0" fillId="0" borderId="0" xfId="0" applyAlignment="1">
      <alignment horizontal="left"/>
    </xf>
    <xf numFmtId="178" fontId="23" fillId="0" borderId="42" xfId="0" applyNumberFormat="1" applyFont="1" applyBorder="1" applyAlignment="1">
      <alignment horizontal="center" vertical="center"/>
    </xf>
    <xf numFmtId="170" fontId="23" fillId="0" borderId="42" xfId="0" applyNumberFormat="1" applyFont="1" applyBorder="1" applyAlignment="1">
      <alignment horizontal="center" vertical="center"/>
    </xf>
    <xf numFmtId="178" fontId="23" fillId="2" borderId="42" xfId="0" applyNumberFormat="1" applyFont="1" applyFill="1" applyBorder="1" applyAlignment="1">
      <alignment horizontal="center" vertical="center"/>
    </xf>
    <xf numFmtId="0" fontId="24" fillId="26" borderId="51" xfId="0" applyFont="1" applyFill="1" applyBorder="1" applyAlignment="1">
      <alignment horizontal="center" vertical="center"/>
    </xf>
    <xf numFmtId="178" fontId="23" fillId="26" borderId="52" xfId="0" applyNumberFormat="1" applyFont="1" applyFill="1" applyBorder="1" applyAlignment="1">
      <alignment horizontal="center" vertical="center"/>
    </xf>
    <xf numFmtId="178" fontId="23" fillId="26" borderId="81" xfId="0" applyNumberFormat="1" applyFont="1" applyFill="1" applyBorder="1" applyAlignment="1">
      <alignment horizontal="center" vertical="center"/>
    </xf>
    <xf numFmtId="178" fontId="23" fillId="0" borderId="44" xfId="0" applyNumberFormat="1" applyFont="1" applyBorder="1" applyAlignment="1">
      <alignment horizontal="center" vertical="center"/>
    </xf>
    <xf numFmtId="0" fontId="0" fillId="0" borderId="0" xfId="0" applyAlignment="1">
      <alignment horizontal="left" vertical="center" wrapText="1" indent="1" readingOrder="1"/>
    </xf>
    <xf numFmtId="9" fontId="0" fillId="26" borderId="0" xfId="0" applyNumberFormat="1" applyFill="1" applyAlignment="1">
      <alignment horizontal="center" vertical="center"/>
    </xf>
    <xf numFmtId="9" fontId="0" fillId="2" borderId="0" xfId="0" applyNumberFormat="1" applyFill="1" applyAlignment="1">
      <alignment horizontal="center" vertical="center"/>
    </xf>
    <xf numFmtId="170" fontId="32" fillId="0" borderId="0" xfId="0" applyNumberFormat="1" applyFont="1" applyAlignment="1">
      <alignment horizontal="center" vertical="center"/>
    </xf>
    <xf numFmtId="170" fontId="23" fillId="0" borderId="13" xfId="44" applyNumberFormat="1" applyFont="1" applyFill="1" applyBorder="1" applyAlignment="1">
      <alignment horizontal="center" vertical="center"/>
    </xf>
    <xf numFmtId="9" fontId="23" fillId="0" borderId="13" xfId="45" applyFont="1" applyFill="1" applyBorder="1" applyAlignment="1">
      <alignment horizontal="center" vertical="center"/>
    </xf>
    <xf numFmtId="9" fontId="23" fillId="0" borderId="13" xfId="45" applyFont="1" applyFill="1" applyBorder="1" applyAlignment="1">
      <alignment horizontal="right" vertical="center"/>
    </xf>
    <xf numFmtId="49" fontId="37" fillId="0" borderId="0" xfId="0" applyNumberFormat="1" applyFont="1" applyAlignment="1">
      <alignment horizontal="left" vertical="center" indent="1"/>
    </xf>
    <xf numFmtId="170" fontId="23" fillId="2" borderId="52" xfId="0" applyNumberFormat="1" applyFont="1" applyFill="1" applyBorder="1" applyAlignment="1">
      <alignment horizontal="center" vertical="center"/>
    </xf>
    <xf numFmtId="178" fontId="23" fillId="0" borderId="81" xfId="0" applyNumberFormat="1" applyFont="1" applyBorder="1" applyAlignment="1">
      <alignment horizontal="center" vertical="center"/>
    </xf>
    <xf numFmtId="0" fontId="3" fillId="2" borderId="0" xfId="0" applyFont="1" applyFill="1" applyAlignment="1">
      <alignment horizontal="left" indent="1"/>
    </xf>
    <xf numFmtId="0" fontId="3" fillId="2" borderId="0" xfId="0" applyFont="1" applyFill="1" applyAlignment="1">
      <alignment horizontal="left" wrapText="1" indent="1"/>
    </xf>
    <xf numFmtId="0" fontId="35" fillId="2" borderId="0" xfId="0" applyFont="1" applyFill="1"/>
    <xf numFmtId="0" fontId="3" fillId="2" borderId="0" xfId="0" applyFont="1" applyFill="1" applyAlignment="1">
      <alignment vertical="center"/>
    </xf>
    <xf numFmtId="0" fontId="35" fillId="2" borderId="0" xfId="0" applyFont="1" applyFill="1" applyAlignment="1">
      <alignment vertical="center"/>
    </xf>
    <xf numFmtId="0" fontId="0" fillId="2" borderId="2" xfId="0" applyFill="1" applyBorder="1" applyAlignment="1">
      <alignment horizontal="left" vertical="top" wrapText="1"/>
    </xf>
    <xf numFmtId="170" fontId="29" fillId="0" borderId="47" xfId="0" applyNumberFormat="1" applyFont="1" applyBorder="1" applyAlignment="1">
      <alignment horizontal="center" vertical="center" wrapText="1" readingOrder="1"/>
    </xf>
    <xf numFmtId="170" fontId="29" fillId="0" borderId="71" xfId="0" applyNumberFormat="1" applyFont="1" applyBorder="1" applyAlignment="1">
      <alignment horizontal="center" vertical="center" wrapText="1" readingOrder="1"/>
    </xf>
    <xf numFmtId="0" fontId="60" fillId="2" borderId="0" xfId="49" applyFill="1" applyBorder="1" applyAlignment="1">
      <alignment horizontal="left" vertical="top" wrapText="1" indent="1"/>
    </xf>
    <xf numFmtId="0" fontId="0" fillId="2" borderId="85" xfId="0" applyFill="1" applyBorder="1" applyAlignment="1">
      <alignment horizontal="left" vertical="top" wrapText="1" indent="1"/>
    </xf>
    <xf numFmtId="0" fontId="0" fillId="2" borderId="30" xfId="0" applyFill="1" applyBorder="1" applyAlignment="1">
      <alignment horizontal="left" vertical="top" wrapText="1" indent="1"/>
    </xf>
    <xf numFmtId="0" fontId="60" fillId="2" borderId="45" xfId="49" applyFill="1" applyBorder="1" applyAlignment="1">
      <alignment horizontal="left" vertical="top" wrapText="1"/>
    </xf>
    <xf numFmtId="0" fontId="45" fillId="2" borderId="0" xfId="0" applyFont="1" applyFill="1" applyAlignment="1">
      <alignment horizontal="left" vertical="center"/>
    </xf>
    <xf numFmtId="0" fontId="0" fillId="2" borderId="0" xfId="0" applyFill="1" applyAlignment="1">
      <alignment horizontal="left" vertical="center"/>
    </xf>
    <xf numFmtId="49" fontId="52" fillId="25" borderId="27" xfId="0" applyNumberFormat="1" applyFont="1" applyFill="1" applyBorder="1" applyAlignment="1">
      <alignment horizontal="left" vertical="center"/>
    </xf>
    <xf numFmtId="49" fontId="52" fillId="25" borderId="25" xfId="0" applyNumberFormat="1" applyFont="1" applyFill="1" applyBorder="1" applyAlignment="1">
      <alignment horizontal="left" vertical="center"/>
    </xf>
    <xf numFmtId="49" fontId="51" fillId="2" borderId="25" xfId="0" applyNumberFormat="1" applyFont="1" applyFill="1" applyBorder="1" applyAlignment="1">
      <alignment horizontal="left" vertical="center"/>
    </xf>
    <xf numFmtId="0" fontId="0" fillId="2" borderId="29" xfId="0" applyFill="1" applyBorder="1" applyAlignment="1">
      <alignment horizontal="left" vertical="top" wrapText="1"/>
    </xf>
    <xf numFmtId="0" fontId="0" fillId="2" borderId="45" xfId="0" applyFill="1" applyBorder="1" applyAlignment="1">
      <alignment horizontal="left" vertical="top" wrapText="1"/>
    </xf>
    <xf numFmtId="0" fontId="0" fillId="2" borderId="1" xfId="0" applyFill="1" applyBorder="1" applyAlignment="1">
      <alignment horizontal="left" vertical="top" wrapText="1"/>
    </xf>
    <xf numFmtId="169" fontId="0" fillId="2" borderId="1" xfId="0" applyNumberFormat="1" applyFill="1" applyBorder="1" applyAlignment="1">
      <alignment horizontal="left" vertical="top" wrapText="1"/>
    </xf>
    <xf numFmtId="0" fontId="0" fillId="2" borderId="1" xfId="0" applyFill="1" applyBorder="1" applyAlignment="1">
      <alignment horizontal="left" vertical="center" wrapText="1"/>
    </xf>
    <xf numFmtId="172" fontId="0" fillId="2" borderId="1" xfId="0" applyNumberFormat="1" applyFill="1" applyBorder="1" applyAlignment="1">
      <alignment horizontal="left" vertical="center" wrapText="1"/>
    </xf>
    <xf numFmtId="169" fontId="0" fillId="2" borderId="1" xfId="0" applyNumberFormat="1" applyFill="1" applyBorder="1" applyAlignment="1">
      <alignment horizontal="left" vertical="center" wrapText="1"/>
    </xf>
    <xf numFmtId="0" fontId="0" fillId="2" borderId="13" xfId="0" applyFill="1" applyBorder="1" applyAlignment="1">
      <alignment horizontal="left" vertical="top" wrapText="1"/>
    </xf>
    <xf numFmtId="169" fontId="0" fillId="2" borderId="13" xfId="0" applyNumberFormat="1" applyFill="1" applyBorder="1" applyAlignment="1">
      <alignment horizontal="left" vertical="center" wrapText="1"/>
    </xf>
    <xf numFmtId="0" fontId="0" fillId="2" borderId="36" xfId="0" applyFill="1" applyBorder="1" applyAlignment="1">
      <alignment horizontal="left" vertical="center" wrapText="1"/>
    </xf>
    <xf numFmtId="0" fontId="0" fillId="2" borderId="33" xfId="0" applyFill="1" applyBorder="1" applyAlignment="1">
      <alignment horizontal="left" vertical="top" wrapText="1"/>
    </xf>
    <xf numFmtId="172" fontId="60" fillId="2" borderId="1" xfId="49" applyNumberFormat="1" applyFill="1" applyBorder="1" applyAlignment="1">
      <alignment horizontal="left" vertical="top" wrapText="1"/>
    </xf>
    <xf numFmtId="0" fontId="0" fillId="2" borderId="0" xfId="0" applyFill="1" applyAlignment="1">
      <alignment horizontal="left" vertical="top" wrapText="1"/>
    </xf>
    <xf numFmtId="0" fontId="0" fillId="2" borderId="36" xfId="0" applyFill="1" applyBorder="1" applyAlignment="1">
      <alignment horizontal="left" vertical="top" wrapText="1"/>
    </xf>
    <xf numFmtId="0" fontId="60" fillId="2" borderId="1" xfId="49" applyFill="1" applyBorder="1" applyAlignment="1">
      <alignment horizontal="left" vertical="top" wrapText="1"/>
    </xf>
    <xf numFmtId="0" fontId="60" fillId="2" borderId="29" xfId="49" applyFill="1" applyBorder="1" applyAlignment="1">
      <alignment horizontal="left" vertical="top" wrapText="1"/>
    </xf>
    <xf numFmtId="0" fontId="60" fillId="2" borderId="13" xfId="49" applyFill="1" applyBorder="1" applyAlignment="1">
      <alignment horizontal="left" vertical="top" wrapText="1"/>
    </xf>
    <xf numFmtId="0" fontId="60" fillId="2" borderId="33" xfId="49" applyFill="1" applyBorder="1" applyAlignment="1">
      <alignment horizontal="left" vertical="top" wrapText="1"/>
    </xf>
    <xf numFmtId="0" fontId="60" fillId="2" borderId="0" xfId="49" applyFill="1" applyBorder="1" applyAlignment="1">
      <alignment horizontal="left" vertical="top" wrapText="1"/>
    </xf>
    <xf numFmtId="0" fontId="60" fillId="0" borderId="85" xfId="49" applyBorder="1" applyAlignment="1"/>
    <xf numFmtId="0" fontId="60" fillId="0" borderId="29" xfId="49" applyBorder="1" applyAlignment="1"/>
    <xf numFmtId="0" fontId="60" fillId="2" borderId="0" xfId="49" applyFill="1" applyAlignment="1">
      <alignment horizontal="left" vertical="top" wrapText="1"/>
    </xf>
    <xf numFmtId="0" fontId="0" fillId="2" borderId="28" xfId="0" applyFill="1" applyBorder="1" applyAlignment="1">
      <alignment horizontal="left" vertical="top" wrapText="1"/>
    </xf>
    <xf numFmtId="0" fontId="0" fillId="2" borderId="46" xfId="0" applyFill="1" applyBorder="1" applyAlignment="1">
      <alignment horizontal="left" vertical="top" wrapText="1"/>
    </xf>
    <xf numFmtId="0" fontId="0" fillId="2" borderId="30" xfId="0" applyFill="1" applyBorder="1" applyAlignment="1">
      <alignment horizontal="left" vertical="top" wrapText="1"/>
    </xf>
    <xf numFmtId="0" fontId="60" fillId="2" borderId="85" xfId="49" applyFill="1" applyBorder="1" applyAlignment="1">
      <alignment horizontal="left" vertical="top" wrapText="1"/>
    </xf>
    <xf numFmtId="174" fontId="0" fillId="26" borderId="2" xfId="0" applyNumberFormat="1" applyFill="1" applyBorder="1" applyAlignment="1">
      <alignment horizontal="center" vertical="center"/>
    </xf>
    <xf numFmtId="174" fontId="0" fillId="26" borderId="66" xfId="45" applyNumberFormat="1" applyFont="1" applyFill="1" applyBorder="1" applyAlignment="1">
      <alignment horizontal="center" vertical="center"/>
    </xf>
    <xf numFmtId="9" fontId="0" fillId="26" borderId="1" xfId="45" applyFont="1" applyFill="1" applyBorder="1" applyAlignment="1">
      <alignment horizontal="center" vertical="center"/>
    </xf>
    <xf numFmtId="9" fontId="0" fillId="0" borderId="1" xfId="45" applyFont="1" applyFill="1" applyBorder="1" applyAlignment="1">
      <alignment horizontal="center" vertical="center"/>
    </xf>
    <xf numFmtId="9" fontId="0" fillId="26" borderId="73" xfId="45" applyFont="1" applyFill="1" applyBorder="1" applyAlignment="1">
      <alignment horizontal="center" vertical="center"/>
    </xf>
    <xf numFmtId="49" fontId="52" fillId="0" borderId="13" xfId="0" applyNumberFormat="1" applyFont="1" applyBorder="1" applyAlignment="1">
      <alignment horizontal="left" vertical="center" indent="1"/>
    </xf>
    <xf numFmtId="0" fontId="0" fillId="2" borderId="0" xfId="0" applyFill="1" applyAlignment="1">
      <alignment horizontal="center" vertical="top" wrapText="1"/>
    </xf>
    <xf numFmtId="0" fontId="25" fillId="0" borderId="0" xfId="0" applyFont="1" applyAlignment="1">
      <alignment horizontal="left" vertical="center" wrapText="1"/>
    </xf>
    <xf numFmtId="49" fontId="38" fillId="25" borderId="25" xfId="0" applyNumberFormat="1" applyFont="1" applyFill="1" applyBorder="1" applyAlignment="1">
      <alignment horizontal="center" vertical="center"/>
    </xf>
    <xf numFmtId="0" fontId="24" fillId="0" borderId="59" xfId="0" applyFont="1" applyBorder="1" applyAlignment="1">
      <alignment horizontal="center" vertical="center"/>
    </xf>
    <xf numFmtId="0" fontId="24" fillId="0" borderId="58" xfId="0" applyFont="1" applyBorder="1" applyAlignment="1">
      <alignment horizontal="center" vertical="center"/>
    </xf>
    <xf numFmtId="0" fontId="24" fillId="0" borderId="55" xfId="0" applyFont="1" applyBorder="1" applyAlignment="1">
      <alignment horizontal="center" vertical="center"/>
    </xf>
    <xf numFmtId="0" fontId="24" fillId="0" borderId="82" xfId="0" applyFont="1" applyBorder="1" applyAlignment="1">
      <alignment horizontal="center"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25" xfId="0" applyFont="1" applyBorder="1" applyAlignment="1">
      <alignment horizontal="center" vertical="center"/>
    </xf>
    <xf numFmtId="0" fontId="24" fillId="0" borderId="56" xfId="0" applyFont="1" applyBorder="1" applyAlignment="1">
      <alignment horizontal="center" vertical="center"/>
    </xf>
    <xf numFmtId="0" fontId="24" fillId="0" borderId="57" xfId="0" applyFont="1" applyBorder="1" applyAlignment="1">
      <alignment horizontal="center" vertical="center"/>
    </xf>
    <xf numFmtId="49" fontId="38" fillId="25" borderId="0" xfId="0" applyNumberFormat="1" applyFont="1" applyFill="1" applyAlignment="1">
      <alignment horizontal="center" vertical="center"/>
    </xf>
    <xf numFmtId="49" fontId="52" fillId="25" borderId="25" xfId="0" applyNumberFormat="1" applyFont="1" applyFill="1" applyBorder="1" applyAlignment="1">
      <alignment horizontal="center" vertical="center"/>
    </xf>
    <xf numFmtId="49" fontId="52" fillId="25" borderId="27" xfId="0" applyNumberFormat="1" applyFont="1" applyFill="1" applyBorder="1" applyAlignment="1">
      <alignment horizontal="center" vertical="center"/>
    </xf>
    <xf numFmtId="49" fontId="52" fillId="25" borderId="37" xfId="0" applyNumberFormat="1" applyFont="1" applyFill="1" applyBorder="1" applyAlignment="1">
      <alignment horizontal="center" vertical="center"/>
    </xf>
    <xf numFmtId="49" fontId="38" fillId="25" borderId="27" xfId="0" applyNumberFormat="1" applyFont="1" applyFill="1" applyBorder="1" applyAlignment="1">
      <alignment horizontal="center" vertical="center"/>
    </xf>
    <xf numFmtId="49" fontId="38" fillId="25" borderId="26" xfId="0" applyNumberFormat="1" applyFont="1" applyFill="1" applyBorder="1" applyAlignment="1">
      <alignment horizontal="center" vertical="center"/>
    </xf>
    <xf numFmtId="49" fontId="38" fillId="25" borderId="37" xfId="0" applyNumberFormat="1" applyFont="1" applyFill="1" applyBorder="1" applyAlignment="1">
      <alignment horizontal="center" vertical="center"/>
    </xf>
    <xf numFmtId="0" fontId="0" fillId="2" borderId="2" xfId="0" applyFill="1" applyBorder="1" applyAlignment="1">
      <alignment horizontal="left" vertical="top" wrapText="1"/>
    </xf>
  </cellXfs>
  <cellStyles count="50">
    <cellStyle name="20% - Accent1 2" xfId="2" xr:uid="{1462361F-5B14-4CBF-A2F5-7F8764DF1B65}"/>
    <cellStyle name="20% - Accent2 2" xfId="3" xr:uid="{AAEC8015-7D77-48B6-8471-62B3D09B0EFD}"/>
    <cellStyle name="20% - Accent3 2" xfId="4" xr:uid="{4308917C-DC33-48EC-A931-0F382194FC17}"/>
    <cellStyle name="20% - Accent4 2" xfId="5" xr:uid="{F27F635B-6589-4978-B5FC-E88AFDEE23B6}"/>
    <cellStyle name="20% - Accent5 2" xfId="6" xr:uid="{4287AA90-5E3C-4BC6-95F5-CA9D91FD127A}"/>
    <cellStyle name="20% - Accent6 2" xfId="7" xr:uid="{7ACE5452-E55A-45F1-8D98-956B34FBB284}"/>
    <cellStyle name="40% - Accent1 2" xfId="8" xr:uid="{2B27ACA6-FF08-4C46-8743-EBFEFA525B17}"/>
    <cellStyle name="40% - Accent2 2" xfId="9" xr:uid="{6D1AB694-F6AE-45BF-82F4-961E1208B2FC}"/>
    <cellStyle name="40% - Accent3 2" xfId="10" xr:uid="{237A1E96-65A6-4455-9C82-2451AC3548A5}"/>
    <cellStyle name="40% - Accent4 2" xfId="11" xr:uid="{E132C918-CBDF-4886-8E37-213EAEB1A541}"/>
    <cellStyle name="40% - Accent5 2" xfId="12" xr:uid="{CA438935-0211-49E4-BAC6-40539BAAC9FC}"/>
    <cellStyle name="40% - Accent6 2" xfId="13" xr:uid="{2261D870-551D-4143-A14D-42B8700E2535}"/>
    <cellStyle name="60% - Accent1 2" xfId="14" xr:uid="{F6605521-4FBA-4A08-9C2B-FC1FDB45BFCA}"/>
    <cellStyle name="60% - Accent2 2" xfId="15" xr:uid="{252A0313-6C44-4B15-94A0-D109F0A5A1F9}"/>
    <cellStyle name="60% - Accent3 2" xfId="16" xr:uid="{C47402A7-DE01-492E-9AEA-FB43FA647882}"/>
    <cellStyle name="60% - Accent4 2" xfId="17" xr:uid="{DC40C7FA-13D8-4A53-9C97-A4DE4D4E4A2D}"/>
    <cellStyle name="60% - Accent5 2" xfId="18" xr:uid="{E335FA4B-4093-4EB1-B8D4-D2780C98F07D}"/>
    <cellStyle name="60% - Accent6 2" xfId="19" xr:uid="{EFE2B0E7-987A-4FB9-BF5F-CB88C3507A36}"/>
    <cellStyle name="Accent1 2" xfId="20" xr:uid="{3A6E999B-A1D4-4C08-9BB4-E8084EF8B507}"/>
    <cellStyle name="Accent2 2" xfId="21" xr:uid="{CC1CE925-4CEA-41C5-8F62-3391F9835048}"/>
    <cellStyle name="Accent3 2" xfId="22" xr:uid="{0E1E6A1D-E790-4CC4-9FCC-5E0EBA3C1506}"/>
    <cellStyle name="Accent4 2" xfId="23" xr:uid="{366ED8B4-7143-4C01-8039-EE0FE4F4C66D}"/>
    <cellStyle name="Accent5 2" xfId="24" xr:uid="{86464D0F-95D0-4FD8-BFA9-F2751ABCA31C}"/>
    <cellStyle name="Accent6 2" xfId="25" xr:uid="{8245E1EF-F5FD-49E4-91BC-A933FC6F785C}"/>
    <cellStyle name="Bad 2" xfId="26" xr:uid="{066EEC61-B199-465B-8032-028B689C1DC4}"/>
    <cellStyle name="Calculation 2" xfId="27" xr:uid="{9C31F832-B301-492D-BB61-C46CD170EEB6}"/>
    <cellStyle name="Check Cell 2" xfId="28" xr:uid="{D1340BA1-E70A-4829-A04F-9606204C6354}"/>
    <cellStyle name="Comma" xfId="44" builtinId="3"/>
    <cellStyle name="Comma [0] 2" xfId="47" xr:uid="{0CA8D862-3C1C-4E53-B3CD-98BC7A5A74B4}"/>
    <cellStyle name="Comma 2" xfId="43" xr:uid="{299971D8-6B7A-4F00-86E0-F234D690FAEE}"/>
    <cellStyle name="Comma 3" xfId="46" xr:uid="{71257F31-AB9E-4B7C-9231-E0304DB866F3}"/>
    <cellStyle name="Explanatory Text 2" xfId="29" xr:uid="{96809925-8569-494F-BAEB-B32B6B80E34E}"/>
    <cellStyle name="Good 2" xfId="30" xr:uid="{84C9AB3A-5D34-4FF6-8414-5C2B16BF2F61}"/>
    <cellStyle name="Heading 1 2" xfId="31" xr:uid="{390376AF-B32A-4A30-AF71-4301E54D1E63}"/>
    <cellStyle name="Heading 2 2" xfId="32" xr:uid="{2FD7851E-6770-49AE-9929-87AB4AD76221}"/>
    <cellStyle name="Heading 3 2" xfId="33" xr:uid="{CC7830AD-293E-47E8-9EE0-3EA36045B936}"/>
    <cellStyle name="Heading 4 2" xfId="34" xr:uid="{ED32FCA8-AED3-4549-87D9-3C706A15CDAF}"/>
    <cellStyle name="Hyperlink" xfId="49" builtinId="8"/>
    <cellStyle name="Input 2" xfId="35" xr:uid="{B8792C22-F095-4D79-8A79-1EE8726E72F4}"/>
    <cellStyle name="Linked Cell 2" xfId="36" xr:uid="{9D9EEF7D-B4B6-4AD6-AE73-7DE79256636F}"/>
    <cellStyle name="NAB H2 - Header 2" xfId="48" xr:uid="{E18C3AF5-03D2-48CF-90E8-6F799894A619}"/>
    <cellStyle name="Neutral 2" xfId="37" xr:uid="{05F55ACA-03EA-4F9D-B59D-0C22702ABDC1}"/>
    <cellStyle name="Normal" xfId="0" builtinId="0"/>
    <cellStyle name="Normal 2" xfId="1" xr:uid="{AF0E6A5D-3569-4E7C-BAFB-6BF558F3C0C4}"/>
    <cellStyle name="Note 2" xfId="38" xr:uid="{B524B388-C21D-4192-9EF2-BF6BE3470662}"/>
    <cellStyle name="Output 2" xfId="39" xr:uid="{7E06E6A0-0936-400A-ACDA-8701559180C3}"/>
    <cellStyle name="Percent" xfId="45" builtinId="5"/>
    <cellStyle name="Title 2" xfId="40" xr:uid="{1AE374CA-7B69-4FFF-8183-20795858CAD9}"/>
    <cellStyle name="Total 2" xfId="41" xr:uid="{E62EC834-93F6-48F5-AAC5-C429138B6BEC}"/>
    <cellStyle name="Warning Text 2" xfId="42" xr:uid="{67DCFA8C-C845-4D1E-AE1A-652750286C0B}"/>
  </cellStyles>
  <dxfs count="0"/>
  <tableStyles count="0" defaultTableStyle="TableStyleMedium2" defaultPivotStyle="PivotStyleLight16"/>
  <colors>
    <mruColors>
      <color rgb="FFF2E5D9"/>
      <color rgb="FF00B099"/>
      <color rgb="FFBC8FDD"/>
      <color rgb="FFCF2925"/>
      <color rgb="FF66FF99"/>
      <color rgb="FF1A333A"/>
      <color rgb="FFF9F2EC"/>
      <color rgb="FF007DC3"/>
      <color rgb="FF9AA5A8"/>
      <color rgb="FF8C99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9525</xdr:rowOff>
    </xdr:from>
    <xdr:to>
      <xdr:col>7</xdr:col>
      <xdr:colOff>238126</xdr:colOff>
      <xdr:row>31</xdr:row>
      <xdr:rowOff>153956</xdr:rowOff>
    </xdr:to>
    <xdr:pic>
      <xdr:nvPicPr>
        <xdr:cNvPr id="2" name="Picture 1">
          <a:extLst>
            <a:ext uri="{FF2B5EF4-FFF2-40B4-BE49-F238E27FC236}">
              <a16:creationId xmlns:a16="http://schemas.microsoft.com/office/drawing/2014/main" id="{ABDBBC82-17CA-CACE-CBCF-F0C295A9E116}"/>
            </a:ext>
          </a:extLst>
        </xdr:cNvPr>
        <xdr:cNvPicPr>
          <a:picLocks noChangeAspect="1"/>
        </xdr:cNvPicPr>
      </xdr:nvPicPr>
      <xdr:blipFill>
        <a:blip xmlns:r="http://schemas.openxmlformats.org/officeDocument/2006/relationships" r:embed="rId1"/>
        <a:stretch>
          <a:fillRect/>
        </a:stretch>
      </xdr:blipFill>
      <xdr:spPr>
        <a:xfrm>
          <a:off x="1" y="9525"/>
          <a:ext cx="4305300" cy="60499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2104884</xdr:colOff>
      <xdr:row>1</xdr:row>
      <xdr:rowOff>648424</xdr:rowOff>
    </xdr:to>
    <xdr:pic>
      <xdr:nvPicPr>
        <xdr:cNvPr id="2" name="Picture 1">
          <a:extLst>
            <a:ext uri="{FF2B5EF4-FFF2-40B4-BE49-F238E27FC236}">
              <a16:creationId xmlns:a16="http://schemas.microsoft.com/office/drawing/2014/main" id="{9FE42DA4-6777-4D6F-9E27-EF08114C2A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95250"/>
          <a:ext cx="2104884" cy="64842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2112504</xdr:colOff>
      <xdr:row>1</xdr:row>
      <xdr:rowOff>648424</xdr:rowOff>
    </xdr:to>
    <xdr:pic>
      <xdr:nvPicPr>
        <xdr:cNvPr id="2" name="Picture 1">
          <a:extLst>
            <a:ext uri="{FF2B5EF4-FFF2-40B4-BE49-F238E27FC236}">
              <a16:creationId xmlns:a16="http://schemas.microsoft.com/office/drawing/2014/main" id="{1EA9B6EA-9021-4914-A5C2-ACFA281AF4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95250"/>
          <a:ext cx="2104884" cy="64842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2104884</xdr:colOff>
      <xdr:row>1</xdr:row>
      <xdr:rowOff>648424</xdr:rowOff>
    </xdr:to>
    <xdr:pic>
      <xdr:nvPicPr>
        <xdr:cNvPr id="2" name="Picture 1">
          <a:extLst>
            <a:ext uri="{FF2B5EF4-FFF2-40B4-BE49-F238E27FC236}">
              <a16:creationId xmlns:a16="http://schemas.microsoft.com/office/drawing/2014/main" id="{BD81CB9C-085D-4C11-8867-7322D0FBE3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95250"/>
          <a:ext cx="2104884" cy="64842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371475</xdr:colOff>
      <xdr:row>1</xdr:row>
      <xdr:rowOff>0</xdr:rowOff>
    </xdr:from>
    <xdr:to>
      <xdr:col>2</xdr:col>
      <xdr:colOff>858225</xdr:colOff>
      <xdr:row>1</xdr:row>
      <xdr:rowOff>645802</xdr:rowOff>
    </xdr:to>
    <xdr:pic>
      <xdr:nvPicPr>
        <xdr:cNvPr id="5" name="Picture 6">
          <a:extLst>
            <a:ext uri="{FF2B5EF4-FFF2-40B4-BE49-F238E27FC236}">
              <a16:creationId xmlns:a16="http://schemas.microsoft.com/office/drawing/2014/main" id="{01870FD0-4686-415A-80C7-C50BC03228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190500"/>
          <a:ext cx="2106000" cy="64580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28576</xdr:colOff>
      <xdr:row>1</xdr:row>
      <xdr:rowOff>0</xdr:rowOff>
    </xdr:from>
    <xdr:to>
      <xdr:col>2</xdr:col>
      <xdr:colOff>599935</xdr:colOff>
      <xdr:row>1</xdr:row>
      <xdr:rowOff>648000</xdr:rowOff>
    </xdr:to>
    <xdr:pic>
      <xdr:nvPicPr>
        <xdr:cNvPr id="9" name="Picture 1">
          <a:extLst>
            <a:ext uri="{FF2B5EF4-FFF2-40B4-BE49-F238E27FC236}">
              <a16:creationId xmlns:a16="http://schemas.microsoft.com/office/drawing/2014/main" id="{A964D90D-39FF-4CDC-8C37-8040A5DFA8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6" y="184150"/>
          <a:ext cx="2104884" cy="64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31751</xdr:colOff>
      <xdr:row>1</xdr:row>
      <xdr:rowOff>31750</xdr:rowOff>
    </xdr:from>
    <xdr:to>
      <xdr:col>4</xdr:col>
      <xdr:colOff>303007</xdr:colOff>
      <xdr:row>1</xdr:row>
      <xdr:rowOff>679750</xdr:rowOff>
    </xdr:to>
    <xdr:pic>
      <xdr:nvPicPr>
        <xdr:cNvPr id="2" name="Picture 1">
          <a:extLst>
            <a:ext uri="{FF2B5EF4-FFF2-40B4-BE49-F238E27FC236}">
              <a16:creationId xmlns:a16="http://schemas.microsoft.com/office/drawing/2014/main" id="{CA9D2C9F-17D9-48C0-8A04-B7D58996A2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6" y="206375"/>
          <a:ext cx="2104819" cy="64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2116249</xdr:colOff>
      <xdr:row>1</xdr:row>
      <xdr:rowOff>648000</xdr:rowOff>
    </xdr:to>
    <xdr:pic>
      <xdr:nvPicPr>
        <xdr:cNvPr id="4" name="Picture 3">
          <a:extLst>
            <a:ext uri="{FF2B5EF4-FFF2-40B4-BE49-F238E27FC236}">
              <a16:creationId xmlns:a16="http://schemas.microsoft.com/office/drawing/2014/main" id="{BF425080-CA30-415B-8C02-846E0028CB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95250"/>
          <a:ext cx="2104819" cy="64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2104819</xdr:colOff>
      <xdr:row>1</xdr:row>
      <xdr:rowOff>648000</xdr:rowOff>
    </xdr:to>
    <xdr:pic>
      <xdr:nvPicPr>
        <xdr:cNvPr id="4" name="Picture 3">
          <a:extLst>
            <a:ext uri="{FF2B5EF4-FFF2-40B4-BE49-F238E27FC236}">
              <a16:creationId xmlns:a16="http://schemas.microsoft.com/office/drawing/2014/main" id="{45CD827C-8166-4B5B-80D8-C1C4FFACD4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95250"/>
          <a:ext cx="2104819" cy="64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2104819</xdr:colOff>
      <xdr:row>1</xdr:row>
      <xdr:rowOff>648000</xdr:rowOff>
    </xdr:to>
    <xdr:pic>
      <xdr:nvPicPr>
        <xdr:cNvPr id="4" name="Picture 3">
          <a:extLst>
            <a:ext uri="{FF2B5EF4-FFF2-40B4-BE49-F238E27FC236}">
              <a16:creationId xmlns:a16="http://schemas.microsoft.com/office/drawing/2014/main" id="{B5A40C41-E10C-41FE-A660-C0E4C87949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95250"/>
          <a:ext cx="2104819" cy="648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2104819</xdr:colOff>
      <xdr:row>1</xdr:row>
      <xdr:rowOff>648000</xdr:rowOff>
    </xdr:to>
    <xdr:pic>
      <xdr:nvPicPr>
        <xdr:cNvPr id="4" name="Picture 3">
          <a:extLst>
            <a:ext uri="{FF2B5EF4-FFF2-40B4-BE49-F238E27FC236}">
              <a16:creationId xmlns:a16="http://schemas.microsoft.com/office/drawing/2014/main" id="{4F731844-341B-4C7A-A2CD-0949177072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95250"/>
          <a:ext cx="2104819" cy="64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2116314</xdr:colOff>
      <xdr:row>1</xdr:row>
      <xdr:rowOff>648424</xdr:rowOff>
    </xdr:to>
    <xdr:pic>
      <xdr:nvPicPr>
        <xdr:cNvPr id="3" name="Picture 2">
          <a:extLst>
            <a:ext uri="{FF2B5EF4-FFF2-40B4-BE49-F238E27FC236}">
              <a16:creationId xmlns:a16="http://schemas.microsoft.com/office/drawing/2014/main" id="{90F33B67-8B6B-4780-806A-AF48EE3F7B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95250"/>
          <a:ext cx="2104884" cy="6484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2104884</xdr:colOff>
      <xdr:row>1</xdr:row>
      <xdr:rowOff>648424</xdr:rowOff>
    </xdr:to>
    <xdr:pic>
      <xdr:nvPicPr>
        <xdr:cNvPr id="3" name="Picture 2">
          <a:extLst>
            <a:ext uri="{FF2B5EF4-FFF2-40B4-BE49-F238E27FC236}">
              <a16:creationId xmlns:a16="http://schemas.microsoft.com/office/drawing/2014/main" id="{4A6BF17D-8988-4B5A-AE6B-99B45EB495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95250"/>
          <a:ext cx="2104884" cy="6484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38100</xdr:colOff>
      <xdr:row>1</xdr:row>
      <xdr:rowOff>0</xdr:rowOff>
    </xdr:from>
    <xdr:to>
      <xdr:col>1</xdr:col>
      <xdr:colOff>2142984</xdr:colOff>
      <xdr:row>1</xdr:row>
      <xdr:rowOff>648424</xdr:rowOff>
    </xdr:to>
    <xdr:pic>
      <xdr:nvPicPr>
        <xdr:cNvPr id="2" name="Picture 2">
          <a:extLst>
            <a:ext uri="{FF2B5EF4-FFF2-40B4-BE49-F238E27FC236}">
              <a16:creationId xmlns:a16="http://schemas.microsoft.com/office/drawing/2014/main" id="{A5931383-5FA1-4335-AA8C-42D56F4D65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95250"/>
          <a:ext cx="2104884" cy="6484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8" Type="http://schemas.openxmlformats.org/officeDocument/2006/relationships/hyperlink" Target="https://s3.ap-southeast-2.amazonaws.com/assets.baseresources.com.au/wp-content/uploads/2023/08/29100833/2023-Corporate-Governance-Statement.pdf" TargetMode="External"/><Relationship Id="rId13" Type="http://schemas.openxmlformats.org/officeDocument/2006/relationships/printerSettings" Target="../printerSettings/printerSettings12.bin"/><Relationship Id="rId3" Type="http://schemas.openxmlformats.org/officeDocument/2006/relationships/hyperlink" Target="https://s3.ap-southeast-2.amazonaws.com/assets.baseresources.com.au/wp-content/uploads/2023/08/29100833/2023-Corporate-Governance-Statement.pdf" TargetMode="External"/><Relationship Id="rId7" Type="http://schemas.openxmlformats.org/officeDocument/2006/relationships/hyperlink" Target="https://s3.ap-southeast-2.amazonaws.com/assets.baseresources.com.au/wp-content/uploads/2023/08/29100833/2023-Corporate-Governance-Statement.pdf" TargetMode="External"/><Relationship Id="rId12" Type="http://schemas.openxmlformats.org/officeDocument/2006/relationships/hyperlink" Target="https://baseresources.com.au/sustainability/sustainability-reporting/" TargetMode="External"/><Relationship Id="rId2" Type="http://schemas.openxmlformats.org/officeDocument/2006/relationships/hyperlink" Target="https://s3.ap-southeast-2.amazonaws.com/assets.baseresources.com.au/wp-content/uploads/2023/08/29100833/2023-Corporate-Governance-Statement.pdf" TargetMode="External"/><Relationship Id="rId1" Type="http://schemas.openxmlformats.org/officeDocument/2006/relationships/hyperlink" Target="https://baseresources.com.au/who-we-are/corporate-governance/" TargetMode="External"/><Relationship Id="rId6" Type="http://schemas.openxmlformats.org/officeDocument/2006/relationships/hyperlink" Target="https://s3.ap-southeast-2.amazonaws.com/assets.baseresources.com.au/wp-content/uploads/2023/08/29100833/2023-Corporate-Governance-Statement.pdf" TargetMode="External"/><Relationship Id="rId11" Type="http://schemas.openxmlformats.org/officeDocument/2006/relationships/hyperlink" Target="https://baseresources.com.au/sustainability/sustainability-reporting/" TargetMode="External"/><Relationship Id="rId5" Type="http://schemas.openxmlformats.org/officeDocument/2006/relationships/hyperlink" Target="https://s3.ap-southeast-2.amazonaws.com/assets.baseresources.com.au/wp-content/uploads/2023/08/29100833/2023-Corporate-Governance-Statement.pdf" TargetMode="External"/><Relationship Id="rId10" Type="http://schemas.openxmlformats.org/officeDocument/2006/relationships/hyperlink" Target="https://wcsecure.weblink.com.au/pdf/BSE/02702753.pdf" TargetMode="External"/><Relationship Id="rId4" Type="http://schemas.openxmlformats.org/officeDocument/2006/relationships/hyperlink" Target="https://s3.ap-southeast-2.amazonaws.com/assets.baseresources.com.au/wp-content/uploads/2023/08/29100833/2023-Corporate-Governance-Statement.pdf" TargetMode="External"/><Relationship Id="rId9" Type="http://schemas.openxmlformats.org/officeDocument/2006/relationships/hyperlink" Target="https://wcsecure.weblink.com.au/pdf/BSE/02702753.pdf" TargetMode="External"/><Relationship Id="rId14"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7659C-D62A-4E1E-8A71-F9227B9EBBB6}">
  <dimension ref="A1"/>
  <sheetViews>
    <sheetView tabSelected="1" workbookViewId="0">
      <selection activeCell="A33" sqref="A33"/>
    </sheetView>
  </sheetViews>
  <sheetFormatPr defaultColWidth="8.7109375" defaultRowHeight="15"/>
  <cols>
    <col min="1" max="16384" width="8.7109375" style="2"/>
  </cols>
  <sheetData/>
  <sheetProtection algorithmName="SHA-512" hashValue="1PhUcj264sZVOQ0pBRGb/cCIxlpBUNUzO+KprAWeJCDTmG410pjpAOWj2G7m18Lj8vnwkLtpJAEkwkGKqIEAeg==" saltValue="dkeBhvctXTKEKqAJkmt73Q=="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2D61C-F737-4C00-9796-9C2817A99B89}">
  <dimension ref="A1:U24"/>
  <sheetViews>
    <sheetView showGridLines="0" topLeftCell="B1" zoomScaleNormal="100" zoomScaleSheetLayoutView="90" workbookViewId="0">
      <selection activeCell="D9" sqref="D9"/>
    </sheetView>
  </sheetViews>
  <sheetFormatPr defaultColWidth="8.7109375" defaultRowHeight="14.25"/>
  <cols>
    <col min="1" max="1" width="5.7109375" style="5" customWidth="1"/>
    <col min="2" max="2" width="64.5703125" style="5" customWidth="1"/>
    <col min="3" max="3" width="13.7109375" style="5" customWidth="1"/>
    <col min="4" max="18" width="12.7109375" style="5" customWidth="1"/>
    <col min="19" max="16384" width="8.7109375" style="5"/>
  </cols>
  <sheetData>
    <row r="1" spans="1:21" ht="8.1" customHeight="1"/>
    <row r="2" spans="1:21" s="22" customFormat="1" ht="89.1" customHeight="1">
      <c r="B2" s="10"/>
      <c r="C2" s="10"/>
      <c r="E2" s="10"/>
      <c r="R2" s="70" t="s">
        <v>0</v>
      </c>
    </row>
    <row r="3" spans="1:21" s="22" customFormat="1" ht="24" customHeight="1">
      <c r="B3" s="56" t="s">
        <v>203</v>
      </c>
      <c r="C3" s="56"/>
      <c r="E3" s="10"/>
    </row>
    <row r="4" spans="1:21" s="22" customFormat="1" ht="8.1" customHeight="1">
      <c r="B4" s="10"/>
      <c r="C4" s="10"/>
      <c r="E4" s="10"/>
    </row>
    <row r="5" spans="1:21" ht="24" customHeight="1">
      <c r="A5"/>
      <c r="B5"/>
      <c r="C5"/>
      <c r="D5"/>
      <c r="E5"/>
      <c r="F5"/>
      <c r="G5"/>
      <c r="H5"/>
      <c r="I5"/>
      <c r="J5"/>
      <c r="K5"/>
      <c r="L5"/>
      <c r="M5"/>
      <c r="N5"/>
      <c r="O5"/>
      <c r="P5"/>
      <c r="Q5"/>
      <c r="R5"/>
      <c r="S5"/>
      <c r="T5"/>
      <c r="U5"/>
    </row>
    <row r="6" spans="1:21" ht="24" customHeight="1" thickBot="1">
      <c r="A6"/>
      <c r="B6" s="168" t="s">
        <v>204</v>
      </c>
      <c r="C6" s="435" t="s">
        <v>4</v>
      </c>
      <c r="D6" s="435"/>
      <c r="E6" s="435"/>
      <c r="F6" s="449"/>
      <c r="G6" s="450" t="s">
        <v>77</v>
      </c>
      <c r="H6" s="435"/>
      <c r="I6" s="435"/>
      <c r="J6" s="449"/>
      <c r="K6" s="450" t="s">
        <v>78</v>
      </c>
      <c r="L6" s="435"/>
      <c r="M6" s="435"/>
      <c r="N6" s="449"/>
      <c r="O6" s="450" t="s">
        <v>79</v>
      </c>
      <c r="P6" s="435"/>
      <c r="Q6" s="435"/>
      <c r="R6" s="435"/>
      <c r="S6"/>
      <c r="T6"/>
      <c r="U6"/>
    </row>
    <row r="7" spans="1:21" ht="24" customHeight="1">
      <c r="A7"/>
      <c r="B7" s="169"/>
      <c r="C7" s="45" t="s">
        <v>23</v>
      </c>
      <c r="D7" s="43" t="s">
        <v>6</v>
      </c>
      <c r="E7" s="43" t="s">
        <v>7</v>
      </c>
      <c r="F7" s="44" t="s">
        <v>8</v>
      </c>
      <c r="G7" s="280" t="s">
        <v>23</v>
      </c>
      <c r="H7" s="43" t="s">
        <v>6</v>
      </c>
      <c r="I7" s="43" t="s">
        <v>7</v>
      </c>
      <c r="J7" s="44" t="s">
        <v>8</v>
      </c>
      <c r="K7" s="279" t="s">
        <v>23</v>
      </c>
      <c r="L7" s="43" t="s">
        <v>6</v>
      </c>
      <c r="M7" s="43" t="s">
        <v>7</v>
      </c>
      <c r="N7" s="44" t="s">
        <v>8</v>
      </c>
      <c r="O7" s="49" t="s">
        <v>23</v>
      </c>
      <c r="P7" s="43" t="s">
        <v>6</v>
      </c>
      <c r="Q7" s="43" t="s">
        <v>7</v>
      </c>
      <c r="R7" s="43" t="s">
        <v>8</v>
      </c>
      <c r="S7"/>
      <c r="T7"/>
      <c r="U7"/>
    </row>
    <row r="8" spans="1:21" ht="24" customHeight="1">
      <c r="A8"/>
      <c r="B8" s="184" t="s">
        <v>205</v>
      </c>
      <c r="C8" s="71">
        <v>6</v>
      </c>
      <c r="D8" s="72">
        <v>1</v>
      </c>
      <c r="E8" s="72">
        <v>1</v>
      </c>
      <c r="F8" s="333">
        <v>0</v>
      </c>
      <c r="G8" s="71">
        <v>2</v>
      </c>
      <c r="H8" s="72">
        <v>2</v>
      </c>
      <c r="I8" s="332">
        <v>0</v>
      </c>
      <c r="J8" s="78">
        <v>4</v>
      </c>
      <c r="K8" s="334">
        <v>0</v>
      </c>
      <c r="L8" s="332">
        <v>0</v>
      </c>
      <c r="M8" s="332">
        <v>0</v>
      </c>
      <c r="N8" s="333">
        <v>0</v>
      </c>
      <c r="O8" s="79">
        <f t="shared" ref="O8:R10" si="0">SUM(C8,G8,K8)</f>
        <v>8</v>
      </c>
      <c r="P8" s="72">
        <f t="shared" si="0"/>
        <v>3</v>
      </c>
      <c r="Q8" s="72">
        <f t="shared" si="0"/>
        <v>1</v>
      </c>
      <c r="R8" s="72">
        <f t="shared" si="0"/>
        <v>4</v>
      </c>
      <c r="S8"/>
      <c r="T8"/>
      <c r="U8"/>
    </row>
    <row r="9" spans="1:21" ht="36" customHeight="1">
      <c r="A9"/>
      <c r="B9" s="184" t="s">
        <v>206</v>
      </c>
      <c r="C9" s="331">
        <v>0</v>
      </c>
      <c r="D9" s="332">
        <v>0</v>
      </c>
      <c r="E9" s="332">
        <v>0</v>
      </c>
      <c r="F9" s="333">
        <v>0</v>
      </c>
      <c r="G9" s="71">
        <v>1</v>
      </c>
      <c r="H9" s="332">
        <v>0</v>
      </c>
      <c r="I9" s="332">
        <v>0</v>
      </c>
      <c r="J9" s="333">
        <v>0</v>
      </c>
      <c r="K9" s="334">
        <v>0</v>
      </c>
      <c r="L9" s="332">
        <v>0</v>
      </c>
      <c r="M9" s="332">
        <v>0</v>
      </c>
      <c r="N9" s="333">
        <v>0</v>
      </c>
      <c r="O9" s="79">
        <f t="shared" si="0"/>
        <v>1</v>
      </c>
      <c r="P9" s="332">
        <f t="shared" si="0"/>
        <v>0</v>
      </c>
      <c r="Q9" s="332">
        <f t="shared" si="0"/>
        <v>0</v>
      </c>
      <c r="R9" s="332">
        <f t="shared" si="0"/>
        <v>0</v>
      </c>
      <c r="S9"/>
      <c r="T9"/>
      <c r="U9"/>
    </row>
    <row r="10" spans="1:21" ht="24" customHeight="1">
      <c r="A10"/>
      <c r="B10" s="184" t="s">
        <v>207</v>
      </c>
      <c r="C10" s="71">
        <v>37</v>
      </c>
      <c r="D10" s="72">
        <v>0</v>
      </c>
      <c r="E10" s="72">
        <v>0</v>
      </c>
      <c r="F10" s="78">
        <v>0</v>
      </c>
      <c r="G10" s="71">
        <v>36</v>
      </c>
      <c r="H10" s="72">
        <v>33</v>
      </c>
      <c r="I10" s="72">
        <v>49</v>
      </c>
      <c r="J10" s="78">
        <v>1</v>
      </c>
      <c r="K10" s="79">
        <v>19</v>
      </c>
      <c r="L10" s="72">
        <v>20</v>
      </c>
      <c r="M10" s="72">
        <v>1</v>
      </c>
      <c r="N10" s="333">
        <v>0</v>
      </c>
      <c r="O10" s="79">
        <f t="shared" si="0"/>
        <v>92</v>
      </c>
      <c r="P10" s="72">
        <f t="shared" si="0"/>
        <v>53</v>
      </c>
      <c r="Q10" s="72">
        <f t="shared" si="0"/>
        <v>50</v>
      </c>
      <c r="R10" s="72">
        <f t="shared" si="0"/>
        <v>1</v>
      </c>
      <c r="S10"/>
      <c r="T10"/>
      <c r="U10"/>
    </row>
    <row r="11" spans="1:21" ht="24" customHeight="1">
      <c r="A11"/>
      <c r="B11"/>
      <c r="C11"/>
      <c r="D11"/>
      <c r="E11"/>
      <c r="F11"/>
      <c r="G11"/>
      <c r="H11"/>
      <c r="I11"/>
      <c r="J11"/>
      <c r="K11"/>
      <c r="L11"/>
      <c r="M11"/>
      <c r="N11"/>
      <c r="O11"/>
      <c r="P11"/>
      <c r="Q11"/>
      <c r="R11"/>
      <c r="S11"/>
      <c r="T11"/>
      <c r="U11"/>
    </row>
    <row r="12" spans="1:21" ht="24" customHeight="1">
      <c r="A12"/>
      <c r="B12"/>
      <c r="C12"/>
      <c r="D12"/>
      <c r="E12"/>
      <c r="F12"/>
      <c r="G12"/>
      <c r="H12"/>
      <c r="I12"/>
      <c r="J12"/>
      <c r="K12"/>
      <c r="L12"/>
      <c r="M12"/>
      <c r="N12"/>
      <c r="O12"/>
      <c r="P12"/>
      <c r="Q12"/>
      <c r="R12"/>
      <c r="S12"/>
      <c r="T12"/>
      <c r="U12"/>
    </row>
    <row r="13" spans="1:21" ht="24" customHeight="1">
      <c r="A13"/>
      <c r="B13"/>
      <c r="C13"/>
      <c r="D13"/>
      <c r="E13"/>
      <c r="F13"/>
      <c r="G13"/>
      <c r="H13"/>
      <c r="I13"/>
      <c r="J13"/>
      <c r="K13"/>
      <c r="L13"/>
      <c r="M13"/>
      <c r="N13"/>
      <c r="O13"/>
      <c r="P13"/>
      <c r="Q13"/>
      <c r="R13"/>
      <c r="S13"/>
      <c r="T13"/>
      <c r="U13"/>
    </row>
    <row r="14" spans="1:21" ht="24" customHeight="1">
      <c r="A14"/>
      <c r="B14"/>
      <c r="C14"/>
      <c r="D14"/>
      <c r="E14"/>
      <c r="F14"/>
      <c r="G14"/>
      <c r="H14"/>
      <c r="I14"/>
      <c r="J14"/>
      <c r="K14"/>
      <c r="L14"/>
      <c r="M14"/>
      <c r="N14"/>
      <c r="O14"/>
      <c r="P14"/>
      <c r="Q14"/>
      <c r="R14"/>
      <c r="S14"/>
      <c r="T14"/>
      <c r="U14"/>
    </row>
    <row r="15" spans="1:21" ht="24" customHeight="1">
      <c r="A15"/>
      <c r="B15"/>
      <c r="C15"/>
      <c r="D15"/>
      <c r="E15"/>
      <c r="F15"/>
      <c r="G15"/>
      <c r="H15"/>
      <c r="I15"/>
      <c r="J15"/>
      <c r="K15"/>
      <c r="L15"/>
      <c r="M15"/>
      <c r="N15"/>
      <c r="O15"/>
      <c r="P15"/>
      <c r="Q15"/>
      <c r="R15"/>
      <c r="S15"/>
      <c r="T15"/>
      <c r="U15"/>
    </row>
    <row r="16" spans="1:21" ht="24" customHeight="1">
      <c r="A16"/>
      <c r="B16"/>
      <c r="C16"/>
      <c r="D16"/>
      <c r="E16"/>
      <c r="F16"/>
      <c r="G16"/>
      <c r="H16"/>
      <c r="I16"/>
      <c r="J16"/>
      <c r="K16"/>
      <c r="L16"/>
      <c r="M16"/>
      <c r="N16"/>
      <c r="O16"/>
      <c r="P16"/>
      <c r="Q16"/>
      <c r="R16"/>
      <c r="S16"/>
      <c r="T16"/>
      <c r="U16"/>
    </row>
    <row r="17" spans="1:21" ht="24" customHeight="1">
      <c r="A17"/>
      <c r="B17"/>
      <c r="C17"/>
      <c r="D17"/>
      <c r="E17"/>
      <c r="F17"/>
      <c r="G17"/>
      <c r="H17"/>
      <c r="I17"/>
      <c r="J17"/>
      <c r="K17"/>
      <c r="L17"/>
      <c r="M17"/>
      <c r="N17"/>
      <c r="O17"/>
      <c r="P17"/>
      <c r="Q17"/>
      <c r="R17"/>
      <c r="S17"/>
      <c r="T17"/>
      <c r="U17"/>
    </row>
    <row r="18" spans="1:21" ht="24" customHeight="1"/>
    <row r="19" spans="1:21" ht="24" customHeight="1"/>
    <row r="20" spans="1:21" ht="24" customHeight="1"/>
    <row r="21" spans="1:21" ht="24" customHeight="1"/>
    <row r="22" spans="1:21" ht="24" customHeight="1"/>
    <row r="23" spans="1:21" ht="24" customHeight="1"/>
    <row r="24" spans="1:21" ht="24" customHeight="1"/>
  </sheetData>
  <sheetProtection algorithmName="SHA-512" hashValue="p0ycBJgPpH8XjcFuW6py6MN6fjU00p4LqedcenRGRorSWW4AEkbLOfZAws4/osNEASzVJDJ1MF5XxBeM5lYSCQ==" saltValue="jGci0Us1uXvFV5194Dm0ZA==" spinCount="100000" sheet="1" objects="1" scenarios="1"/>
  <mergeCells count="4">
    <mergeCell ref="C6:F6"/>
    <mergeCell ref="G6:J6"/>
    <mergeCell ref="K6:N6"/>
    <mergeCell ref="O6:R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81460-07A3-4CBC-80A0-1F6A42CE572C}">
  <sheetPr>
    <pageSetUpPr fitToPage="1"/>
  </sheetPr>
  <dimension ref="A1:V46"/>
  <sheetViews>
    <sheetView showGridLines="0" zoomScaleNormal="100" workbookViewId="0">
      <pane ySplit="3" topLeftCell="A4" activePane="bottomLeft" state="frozen"/>
      <selection pane="bottomLeft" activeCell="E9" sqref="E9"/>
    </sheetView>
  </sheetViews>
  <sheetFormatPr defaultColWidth="8.7109375" defaultRowHeight="12.75"/>
  <cols>
    <col min="1" max="1" width="5.7109375" style="118" customWidth="1"/>
    <col min="2" max="2" width="55.85546875" style="118" customWidth="1"/>
    <col min="3" max="3" width="15.42578125" style="124" customWidth="1"/>
    <col min="4" max="4" width="12.140625" style="118" customWidth="1"/>
    <col min="5" max="5" width="17.42578125" style="124" customWidth="1"/>
    <col min="6" max="8" width="16.7109375" style="124" customWidth="1"/>
    <col min="9" max="10" width="16.7109375" style="118" customWidth="1"/>
    <col min="11" max="11" width="8.85546875" style="118" bestFit="1" customWidth="1"/>
    <col min="12" max="12" width="8.7109375" style="118"/>
    <col min="13" max="13" width="8.85546875" style="118" bestFit="1" customWidth="1"/>
    <col min="14" max="14" width="8.7109375" style="118"/>
    <col min="15" max="15" width="8.85546875" style="118" bestFit="1" customWidth="1"/>
    <col min="16" max="16" width="8.7109375" style="118"/>
    <col min="17" max="17" width="10.85546875" style="118" bestFit="1" customWidth="1"/>
    <col min="18" max="18" width="8.85546875" style="118" bestFit="1" customWidth="1"/>
    <col min="19" max="19" width="10.85546875" style="118" bestFit="1" customWidth="1"/>
    <col min="20" max="20" width="8.85546875" style="118" bestFit="1" customWidth="1"/>
    <col min="21" max="21" width="10.85546875" style="118" bestFit="1" customWidth="1"/>
    <col min="22" max="16384" width="8.7109375" style="118"/>
  </cols>
  <sheetData>
    <row r="1" spans="1:22" customFormat="1" ht="8.1" customHeight="1"/>
    <row r="2" spans="1:22" s="17" customFormat="1" ht="89.1" customHeight="1">
      <c r="J2" s="131" t="s">
        <v>0</v>
      </c>
    </row>
    <row r="3" spans="1:22" s="17" customFormat="1" ht="24" customHeight="1">
      <c r="B3" s="62" t="s">
        <v>208</v>
      </c>
      <c r="D3" s="62"/>
    </row>
    <row r="4" spans="1:22" ht="8.1" customHeight="1">
      <c r="A4" s="2"/>
      <c r="B4" s="2"/>
      <c r="C4" s="68"/>
      <c r="D4" s="2"/>
      <c r="E4" s="68"/>
      <c r="F4" s="68"/>
      <c r="G4" s="68"/>
      <c r="H4" s="68"/>
      <c r="I4" s="2"/>
      <c r="J4" s="2"/>
      <c r="K4" s="2"/>
      <c r="L4" s="2"/>
      <c r="M4" s="2"/>
      <c r="N4" s="2"/>
      <c r="O4" s="2"/>
      <c r="P4" s="2"/>
      <c r="Q4" s="2"/>
      <c r="R4" s="2"/>
      <c r="S4" s="2"/>
      <c r="T4" s="2"/>
      <c r="U4" s="2"/>
      <c r="V4" s="2"/>
    </row>
    <row r="5" spans="1:22" ht="24" customHeight="1" thickBot="1">
      <c r="A5" s="2"/>
      <c r="B5" s="190" t="s">
        <v>209</v>
      </c>
      <c r="C5" s="119"/>
      <c r="D5" s="65"/>
      <c r="E5" s="129" t="s">
        <v>210</v>
      </c>
      <c r="F5" s="130" t="s">
        <v>211</v>
      </c>
      <c r="G5" s="130" t="s">
        <v>212</v>
      </c>
      <c r="H5" s="130" t="s">
        <v>213</v>
      </c>
      <c r="I5" s="130" t="s">
        <v>214</v>
      </c>
      <c r="J5" s="66" t="s">
        <v>215</v>
      </c>
      <c r="K5" s="2"/>
      <c r="L5" s="2"/>
      <c r="M5" s="2"/>
      <c r="N5" s="2"/>
      <c r="O5" s="2"/>
      <c r="P5" s="2"/>
      <c r="Q5" s="2"/>
      <c r="R5" s="2"/>
      <c r="S5" s="2"/>
      <c r="T5" s="2"/>
      <c r="U5" s="2"/>
      <c r="V5" s="2"/>
    </row>
    <row r="6" spans="1:22" ht="30" customHeight="1">
      <c r="A6" s="2"/>
      <c r="B6" s="207" t="s">
        <v>216</v>
      </c>
      <c r="C6" s="121"/>
      <c r="D6" s="102"/>
      <c r="E6" s="125" t="s">
        <v>217</v>
      </c>
      <c r="F6" s="125" t="s">
        <v>218</v>
      </c>
      <c r="G6" s="125" t="s">
        <v>219</v>
      </c>
      <c r="H6" s="126" t="s">
        <v>220</v>
      </c>
      <c r="I6" s="125" t="s">
        <v>221</v>
      </c>
      <c r="J6" s="127"/>
      <c r="K6" s="2"/>
      <c r="L6" s="2"/>
      <c r="M6" s="2"/>
      <c r="N6" s="2"/>
      <c r="O6" s="2"/>
      <c r="P6" s="2"/>
      <c r="Q6" s="2"/>
      <c r="R6" s="2"/>
      <c r="S6" s="2"/>
      <c r="T6" s="2"/>
      <c r="U6" s="2"/>
      <c r="V6" s="2"/>
    </row>
    <row r="7" spans="1:22" ht="24" customHeight="1">
      <c r="A7" s="2"/>
      <c r="B7" s="184" t="s">
        <v>222</v>
      </c>
      <c r="C7" s="122"/>
      <c r="D7" s="103"/>
      <c r="E7" s="128" t="s">
        <v>223</v>
      </c>
      <c r="F7" s="128" t="s">
        <v>224</v>
      </c>
      <c r="G7" s="128" t="s">
        <v>225</v>
      </c>
      <c r="H7" s="128" t="s">
        <v>226</v>
      </c>
      <c r="I7" s="128" t="s">
        <v>227</v>
      </c>
      <c r="J7" s="128"/>
      <c r="K7" s="2"/>
      <c r="L7" s="2"/>
      <c r="M7" s="2"/>
      <c r="N7" s="2"/>
      <c r="O7" s="2"/>
      <c r="P7" s="2"/>
      <c r="Q7" s="2"/>
      <c r="R7" s="2"/>
      <c r="S7" s="2"/>
      <c r="T7" s="2"/>
      <c r="U7" s="2"/>
      <c r="V7" s="2"/>
    </row>
    <row r="8" spans="1:22" ht="24" customHeight="1">
      <c r="A8" s="2"/>
      <c r="B8" s="184" t="s">
        <v>228</v>
      </c>
      <c r="C8" s="122"/>
      <c r="D8" s="103"/>
      <c r="E8" s="215">
        <v>898</v>
      </c>
      <c r="F8" s="215">
        <v>0</v>
      </c>
      <c r="G8" s="215">
        <v>29</v>
      </c>
      <c r="H8" s="215">
        <v>0</v>
      </c>
      <c r="I8" s="215">
        <v>20</v>
      </c>
      <c r="J8" s="215">
        <f>SUM(E8:I8)</f>
        <v>947</v>
      </c>
      <c r="K8" s="2"/>
      <c r="L8" s="2"/>
      <c r="M8" s="2"/>
      <c r="N8" s="2"/>
      <c r="O8" s="2"/>
      <c r="P8" s="2"/>
      <c r="Q8" s="2"/>
      <c r="R8" s="2"/>
      <c r="S8" s="2"/>
      <c r="T8" s="2"/>
      <c r="U8" s="2"/>
      <c r="V8" s="2"/>
    </row>
    <row r="9" spans="1:22" ht="24" customHeight="1">
      <c r="A9" s="2"/>
      <c r="B9" s="184" t="s">
        <v>229</v>
      </c>
      <c r="C9" s="122"/>
      <c r="D9" s="103" t="s">
        <v>200</v>
      </c>
      <c r="E9" s="210">
        <v>271434</v>
      </c>
      <c r="F9" s="210">
        <v>0</v>
      </c>
      <c r="G9" s="210">
        <v>0</v>
      </c>
      <c r="H9" s="210">
        <v>0</v>
      </c>
      <c r="I9" s="210">
        <v>0</v>
      </c>
      <c r="J9" s="215">
        <f t="shared" ref="J9" si="0">SUM(E9:I9)</f>
        <v>271434</v>
      </c>
      <c r="K9" s="2"/>
      <c r="L9" s="2"/>
      <c r="M9" s="2"/>
      <c r="N9" s="2"/>
      <c r="O9" s="2"/>
      <c r="P9" s="2"/>
      <c r="Q9" s="2"/>
      <c r="R9" s="2"/>
      <c r="S9" s="2"/>
      <c r="T9" s="2"/>
      <c r="U9" s="2"/>
      <c r="V9" s="2"/>
    </row>
    <row r="10" spans="1:22" ht="24" customHeight="1">
      <c r="A10" s="2"/>
      <c r="B10" s="184" t="s">
        <v>230</v>
      </c>
      <c r="C10" s="122"/>
      <c r="D10" s="103" t="s">
        <v>200</v>
      </c>
      <c r="E10" s="211">
        <v>41519.703999999998</v>
      </c>
      <c r="F10" s="211">
        <v>-366</v>
      </c>
      <c r="G10" s="211">
        <v>-155</v>
      </c>
      <c r="H10" s="211">
        <v>-1583</v>
      </c>
      <c r="I10" s="211">
        <v>-9467</v>
      </c>
      <c r="J10" s="215">
        <v>29948</v>
      </c>
      <c r="K10" s="2"/>
      <c r="L10" s="2"/>
      <c r="M10" s="2"/>
      <c r="N10" s="2"/>
      <c r="O10" s="2"/>
      <c r="P10" s="2"/>
      <c r="Q10" s="2"/>
      <c r="R10" s="2"/>
      <c r="S10" s="2"/>
      <c r="T10" s="2"/>
      <c r="U10" s="2"/>
      <c r="V10" s="2"/>
    </row>
    <row r="11" spans="1:22" ht="24" customHeight="1">
      <c r="A11" s="2"/>
      <c r="B11" s="184" t="s">
        <v>231</v>
      </c>
      <c r="C11" s="122"/>
      <c r="D11" s="103" t="s">
        <v>200</v>
      </c>
      <c r="E11" s="212">
        <v>24309</v>
      </c>
      <c r="F11" s="212">
        <v>89473</v>
      </c>
      <c r="G11" s="212">
        <v>39926</v>
      </c>
      <c r="H11" s="212">
        <v>0</v>
      </c>
      <c r="I11" s="212">
        <v>35244</v>
      </c>
      <c r="J11" s="215">
        <v>187952</v>
      </c>
      <c r="K11" s="2"/>
      <c r="L11" s="2"/>
      <c r="M11" s="2"/>
      <c r="N11" s="2"/>
      <c r="O11" s="2"/>
      <c r="P11" s="2"/>
      <c r="Q11" s="2"/>
      <c r="R11" s="2"/>
      <c r="S11" s="2"/>
      <c r="T11" s="2"/>
      <c r="U11" s="2"/>
      <c r="V11" s="2"/>
    </row>
    <row r="12" spans="1:22" ht="24" customHeight="1">
      <c r="A12" s="2"/>
      <c r="B12" s="183"/>
      <c r="C12" s="68"/>
      <c r="D12" s="99"/>
      <c r="E12" s="68"/>
      <c r="F12" s="68"/>
      <c r="G12" s="68"/>
      <c r="H12" s="68"/>
      <c r="I12" s="68"/>
      <c r="J12" s="18"/>
      <c r="K12" s="2"/>
      <c r="L12" s="2"/>
      <c r="M12" s="2"/>
      <c r="N12" s="2"/>
      <c r="O12" s="2"/>
      <c r="P12" s="2"/>
      <c r="Q12" s="2"/>
      <c r="R12" s="2"/>
      <c r="S12" s="2"/>
      <c r="T12" s="2"/>
      <c r="U12" s="2"/>
      <c r="V12" s="2"/>
    </row>
    <row r="13" spans="1:22" ht="24" customHeight="1" thickBot="1">
      <c r="A13" s="2"/>
      <c r="B13" s="190" t="s">
        <v>232</v>
      </c>
      <c r="C13" s="117" t="s">
        <v>233</v>
      </c>
      <c r="D13" s="65"/>
      <c r="E13" s="129" t="s">
        <v>210</v>
      </c>
      <c r="F13" s="130" t="s">
        <v>211</v>
      </c>
      <c r="G13" s="130" t="s">
        <v>212</v>
      </c>
      <c r="H13" s="130" t="s">
        <v>213</v>
      </c>
      <c r="I13" s="130" t="s">
        <v>214</v>
      </c>
      <c r="J13" s="66" t="s">
        <v>215</v>
      </c>
      <c r="K13" s="2"/>
      <c r="L13" s="2"/>
      <c r="M13" s="2"/>
      <c r="N13" s="2"/>
      <c r="O13" s="2"/>
      <c r="P13" s="2"/>
      <c r="Q13" s="2"/>
      <c r="R13" s="2"/>
      <c r="S13" s="2"/>
      <c r="T13" s="2"/>
      <c r="U13" s="2"/>
      <c r="V13" s="2"/>
    </row>
    <row r="14" spans="1:22" ht="24" customHeight="1">
      <c r="A14" s="2"/>
      <c r="B14" s="208" t="s">
        <v>234</v>
      </c>
      <c r="C14" s="19" t="s">
        <v>235</v>
      </c>
      <c r="D14" s="101" t="s">
        <v>200</v>
      </c>
      <c r="E14" s="215">
        <v>19089</v>
      </c>
      <c r="F14" s="209">
        <v>0</v>
      </c>
      <c r="G14" s="209">
        <v>0</v>
      </c>
      <c r="H14" s="209">
        <v>0</v>
      </c>
      <c r="I14" s="209">
        <v>0</v>
      </c>
      <c r="J14" s="209">
        <f>SUM(E14:I14)</f>
        <v>19089</v>
      </c>
      <c r="K14" s="2"/>
      <c r="L14" s="2"/>
      <c r="M14" s="2"/>
      <c r="N14" s="2"/>
      <c r="O14" s="2"/>
      <c r="P14" s="2"/>
      <c r="Q14" s="2"/>
      <c r="R14" s="2"/>
      <c r="S14" s="2"/>
      <c r="T14" s="2"/>
      <c r="U14" s="2"/>
      <c r="V14" s="2"/>
    </row>
    <row r="15" spans="1:22" ht="24" customHeight="1">
      <c r="A15" s="2"/>
      <c r="B15" s="208" t="s">
        <v>236</v>
      </c>
      <c r="C15" s="100" t="s">
        <v>237</v>
      </c>
      <c r="D15" s="101" t="s">
        <v>200</v>
      </c>
      <c r="E15" s="209">
        <v>0</v>
      </c>
      <c r="F15" s="215">
        <v>12600</v>
      </c>
      <c r="G15" s="209">
        <v>0</v>
      </c>
      <c r="H15" s="209">
        <v>0</v>
      </c>
      <c r="I15" s="209">
        <v>0</v>
      </c>
      <c r="J15" s="209">
        <f>SUM(E15:I15)</f>
        <v>12600</v>
      </c>
      <c r="K15" s="2"/>
      <c r="L15" s="2"/>
      <c r="M15" s="2"/>
      <c r="N15" s="2"/>
      <c r="O15" s="2"/>
      <c r="P15" s="2"/>
      <c r="Q15" s="2"/>
      <c r="R15" s="2"/>
      <c r="S15" s="2"/>
      <c r="T15" s="2"/>
      <c r="U15" s="2"/>
      <c r="V15" s="2"/>
    </row>
    <row r="16" spans="1:22" ht="24" customHeight="1">
      <c r="A16" s="2"/>
      <c r="B16" s="208" t="s">
        <v>238</v>
      </c>
      <c r="C16" s="100" t="s">
        <v>235</v>
      </c>
      <c r="D16" s="101" t="s">
        <v>200</v>
      </c>
      <c r="E16" s="215">
        <v>14836</v>
      </c>
      <c r="F16" s="209"/>
      <c r="G16" s="209">
        <v>0</v>
      </c>
      <c r="H16" s="209">
        <v>0</v>
      </c>
      <c r="I16" s="209">
        <v>0</v>
      </c>
      <c r="J16" s="209">
        <f>SUM(E16:I16)</f>
        <v>14836</v>
      </c>
      <c r="K16" s="2"/>
      <c r="L16" s="2"/>
      <c r="M16" s="2"/>
      <c r="N16" s="2"/>
      <c r="O16" s="2"/>
      <c r="P16" s="2"/>
      <c r="Q16" s="2"/>
      <c r="R16" s="2"/>
      <c r="S16" s="2"/>
      <c r="T16" s="2"/>
      <c r="U16" s="2"/>
      <c r="V16" s="2"/>
    </row>
    <row r="17" spans="1:22" ht="24" customHeight="1">
      <c r="A17" s="2"/>
      <c r="B17" s="208" t="s">
        <v>239</v>
      </c>
      <c r="C17" s="100" t="s">
        <v>235</v>
      </c>
      <c r="D17" s="101" t="s">
        <v>200</v>
      </c>
      <c r="E17" s="209">
        <v>1707</v>
      </c>
      <c r="F17" s="209">
        <v>0</v>
      </c>
      <c r="G17" s="209">
        <v>124</v>
      </c>
      <c r="H17" s="209">
        <v>26</v>
      </c>
      <c r="I17" s="209">
        <v>471</v>
      </c>
      <c r="J17" s="209">
        <v>2329</v>
      </c>
      <c r="K17" s="2"/>
      <c r="L17" s="2"/>
      <c r="M17" s="2"/>
      <c r="N17" s="2"/>
      <c r="O17" s="2"/>
      <c r="P17" s="2"/>
      <c r="Q17" s="2"/>
      <c r="R17" s="2"/>
      <c r="S17" s="2"/>
      <c r="T17" s="2"/>
      <c r="U17" s="2"/>
      <c r="V17" s="2"/>
    </row>
    <row r="18" spans="1:22" ht="24" customHeight="1">
      <c r="A18" s="2"/>
      <c r="B18" s="205" t="s">
        <v>240</v>
      </c>
      <c r="C18" s="123"/>
      <c r="D18" s="115" t="s">
        <v>200</v>
      </c>
      <c r="E18" s="213">
        <f t="shared" ref="E18:J18" si="1">SUBTOTAL(9,E14:E17)</f>
        <v>35632</v>
      </c>
      <c r="F18" s="213">
        <f t="shared" si="1"/>
        <v>12600</v>
      </c>
      <c r="G18" s="213">
        <f t="shared" si="1"/>
        <v>124</v>
      </c>
      <c r="H18" s="213">
        <f t="shared" si="1"/>
        <v>26</v>
      </c>
      <c r="I18" s="213">
        <f t="shared" si="1"/>
        <v>471</v>
      </c>
      <c r="J18" s="213">
        <f t="shared" si="1"/>
        <v>48854</v>
      </c>
      <c r="K18" s="2"/>
      <c r="L18" s="2"/>
      <c r="M18" s="2"/>
      <c r="N18" s="2"/>
      <c r="O18" s="2"/>
      <c r="P18" s="2"/>
      <c r="Q18" s="2"/>
      <c r="R18" s="2"/>
      <c r="S18" s="2"/>
      <c r="T18" s="2"/>
      <c r="U18" s="2"/>
      <c r="V18" s="2"/>
    </row>
    <row r="19" spans="1:22" ht="8.25" customHeight="1">
      <c r="A19" s="2"/>
      <c r="B19" s="204"/>
      <c r="C19" s="18"/>
      <c r="D19" s="99"/>
      <c r="E19" s="214"/>
      <c r="F19" s="214"/>
      <c r="G19" s="214"/>
      <c r="H19" s="214"/>
      <c r="I19" s="214"/>
      <c r="J19" s="214"/>
      <c r="K19" s="2"/>
      <c r="L19" s="2"/>
      <c r="M19" s="2"/>
      <c r="N19" s="2"/>
      <c r="O19" s="2"/>
      <c r="P19" s="2"/>
      <c r="Q19" s="2"/>
      <c r="R19" s="2"/>
      <c r="S19" s="2"/>
      <c r="T19" s="2"/>
      <c r="U19" s="2"/>
      <c r="V19" s="2"/>
    </row>
    <row r="20" spans="1:22" ht="24" customHeight="1">
      <c r="A20" s="2"/>
      <c r="B20" s="208" t="s">
        <v>241</v>
      </c>
      <c r="C20" s="100" t="s">
        <v>237</v>
      </c>
      <c r="D20" s="101" t="s">
        <v>200</v>
      </c>
      <c r="E20" s="215">
        <v>5582</v>
      </c>
      <c r="F20" s="215">
        <v>0</v>
      </c>
      <c r="G20" s="215">
        <v>242</v>
      </c>
      <c r="H20" s="215">
        <v>0</v>
      </c>
      <c r="I20" s="215">
        <v>2332</v>
      </c>
      <c r="J20" s="209">
        <f>SUM(E20:I20)</f>
        <v>8156</v>
      </c>
      <c r="K20" s="2"/>
      <c r="L20" s="2"/>
      <c r="M20" s="2"/>
      <c r="N20" s="2"/>
      <c r="O20" s="2"/>
      <c r="P20" s="2"/>
      <c r="Q20" s="2"/>
      <c r="R20" s="2"/>
      <c r="S20" s="2"/>
      <c r="T20" s="2"/>
      <c r="U20" s="2"/>
      <c r="V20" s="2"/>
    </row>
    <row r="21" spans="1:22" ht="24" customHeight="1">
      <c r="A21" s="2"/>
      <c r="B21" s="208" t="s">
        <v>242</v>
      </c>
      <c r="C21" s="100" t="s">
        <v>237</v>
      </c>
      <c r="D21" s="101" t="s">
        <v>200</v>
      </c>
      <c r="E21" s="215">
        <v>340</v>
      </c>
      <c r="F21" s="209">
        <v>0</v>
      </c>
      <c r="G21" s="209">
        <v>0</v>
      </c>
      <c r="H21" s="209">
        <v>0</v>
      </c>
      <c r="I21" s="209">
        <v>0</v>
      </c>
      <c r="J21" s="209">
        <f>SUM(E21:I21)</f>
        <v>340</v>
      </c>
      <c r="K21" s="2"/>
      <c r="L21" s="2"/>
      <c r="M21" s="2"/>
      <c r="N21" s="2"/>
      <c r="O21" s="2"/>
      <c r="P21" s="2"/>
      <c r="Q21" s="2"/>
      <c r="R21" s="2"/>
      <c r="S21" s="2"/>
      <c r="T21" s="2"/>
      <c r="U21" s="2"/>
      <c r="V21" s="2"/>
    </row>
    <row r="22" spans="1:22" ht="24" customHeight="1">
      <c r="A22" s="2"/>
      <c r="B22" s="208" t="s">
        <v>243</v>
      </c>
      <c r="C22" s="100" t="s">
        <v>237</v>
      </c>
      <c r="D22" s="101" t="s">
        <v>200</v>
      </c>
      <c r="E22" s="215">
        <v>2155</v>
      </c>
      <c r="F22" s="209">
        <v>0</v>
      </c>
      <c r="G22" s="209">
        <v>0</v>
      </c>
      <c r="H22" s="209">
        <v>0</v>
      </c>
      <c r="I22" s="209">
        <v>0</v>
      </c>
      <c r="J22" s="209">
        <f>SUM(E22:I22)</f>
        <v>2155</v>
      </c>
      <c r="K22" s="2"/>
      <c r="L22" s="2"/>
      <c r="M22" s="2"/>
      <c r="N22" s="2"/>
      <c r="O22" s="2"/>
      <c r="P22" s="2"/>
      <c r="Q22" s="2"/>
      <c r="R22" s="2"/>
      <c r="S22" s="2"/>
      <c r="T22" s="2"/>
      <c r="U22" s="2"/>
      <c r="V22" s="2"/>
    </row>
    <row r="23" spans="1:22" ht="24" customHeight="1">
      <c r="A23" s="2"/>
      <c r="B23" s="205" t="s">
        <v>244</v>
      </c>
      <c r="C23" s="114"/>
      <c r="D23" s="115" t="s">
        <v>200</v>
      </c>
      <c r="E23" s="213">
        <f t="shared" ref="E23:J23" si="2">SUBTOTAL(9,E20:E22)</f>
        <v>8077</v>
      </c>
      <c r="F23" s="213">
        <f t="shared" si="2"/>
        <v>0</v>
      </c>
      <c r="G23" s="213">
        <f t="shared" si="2"/>
        <v>242</v>
      </c>
      <c r="H23" s="213">
        <f t="shared" si="2"/>
        <v>0</v>
      </c>
      <c r="I23" s="213">
        <f t="shared" si="2"/>
        <v>2332</v>
      </c>
      <c r="J23" s="213">
        <f t="shared" si="2"/>
        <v>10651</v>
      </c>
      <c r="K23" s="2"/>
      <c r="L23" s="2"/>
      <c r="M23" s="2"/>
      <c r="N23" s="2"/>
      <c r="O23" s="2"/>
      <c r="P23" s="2"/>
      <c r="Q23" s="2"/>
      <c r="R23" s="2"/>
      <c r="S23" s="2"/>
      <c r="T23" s="2"/>
      <c r="U23" s="2"/>
      <c r="V23" s="2"/>
    </row>
    <row r="24" spans="1:22" ht="8.25" customHeight="1">
      <c r="A24" s="2"/>
      <c r="B24" s="204"/>
      <c r="C24" s="18"/>
      <c r="D24" s="99"/>
      <c r="E24" s="214"/>
      <c r="F24" s="214"/>
      <c r="G24" s="214"/>
      <c r="H24" s="214"/>
      <c r="I24" s="214"/>
      <c r="J24" s="214"/>
      <c r="K24" s="2"/>
      <c r="L24" s="2"/>
      <c r="M24" s="2"/>
      <c r="N24" s="2"/>
      <c r="O24" s="2"/>
      <c r="P24" s="2"/>
      <c r="Q24" s="2"/>
      <c r="R24" s="2"/>
      <c r="S24" s="2"/>
      <c r="T24" s="2"/>
      <c r="U24" s="2"/>
      <c r="V24" s="2"/>
    </row>
    <row r="25" spans="1:22" ht="24" customHeight="1">
      <c r="A25" s="2"/>
      <c r="B25" s="205" t="s">
        <v>245</v>
      </c>
      <c r="C25" s="114"/>
      <c r="D25" s="115" t="s">
        <v>200</v>
      </c>
      <c r="E25" s="213">
        <f t="shared" ref="E25:J25" si="3">SUBTOTAL(9,E13:E23)</f>
        <v>43709</v>
      </c>
      <c r="F25" s="213">
        <f t="shared" si="3"/>
        <v>12600</v>
      </c>
      <c r="G25" s="213">
        <f t="shared" si="3"/>
        <v>366</v>
      </c>
      <c r="H25" s="213">
        <f t="shared" si="3"/>
        <v>26</v>
      </c>
      <c r="I25" s="213">
        <f t="shared" si="3"/>
        <v>2803</v>
      </c>
      <c r="J25" s="213">
        <f t="shared" si="3"/>
        <v>59505</v>
      </c>
      <c r="K25" s="2"/>
      <c r="L25" s="2"/>
      <c r="M25" s="2"/>
      <c r="N25" s="2"/>
      <c r="O25" s="2"/>
      <c r="P25" s="2"/>
      <c r="Q25" s="2"/>
      <c r="R25" s="2"/>
      <c r="S25" s="2"/>
      <c r="T25" s="2"/>
      <c r="U25" s="2"/>
      <c r="V25" s="2"/>
    </row>
    <row r="26" spans="1:22" ht="24" customHeight="1">
      <c r="A26" s="2"/>
      <c r="B26" s="206"/>
      <c r="C26" s="68"/>
      <c r="D26" s="81"/>
      <c r="E26" s="68"/>
      <c r="F26" s="68"/>
      <c r="G26" s="68"/>
      <c r="H26" s="68"/>
      <c r="I26" s="2"/>
      <c r="J26" s="2"/>
      <c r="K26" s="2"/>
      <c r="L26" s="2"/>
      <c r="M26" s="2"/>
      <c r="N26" s="2"/>
      <c r="O26" s="2"/>
      <c r="P26" s="2"/>
      <c r="Q26" s="2"/>
      <c r="R26" s="2"/>
      <c r="S26" s="2"/>
      <c r="T26" s="2"/>
      <c r="U26" s="2"/>
      <c r="V26" s="2"/>
    </row>
    <row r="27" spans="1:22" ht="24" customHeight="1" thickBot="1">
      <c r="A27" s="2"/>
      <c r="B27" s="190" t="s">
        <v>246</v>
      </c>
      <c r="C27" s="119"/>
      <c r="D27" s="65"/>
      <c r="E27" s="120" t="s">
        <v>210</v>
      </c>
      <c r="F27" s="68"/>
      <c r="G27" s="68"/>
      <c r="H27" s="68"/>
      <c r="I27" s="2"/>
      <c r="J27" s="2"/>
      <c r="K27" s="2"/>
      <c r="L27" s="2"/>
      <c r="M27" s="2"/>
      <c r="N27" s="2"/>
      <c r="O27" s="2"/>
      <c r="P27" s="2"/>
      <c r="Q27" s="2"/>
      <c r="R27" s="2"/>
      <c r="S27" s="2"/>
      <c r="T27" s="2"/>
      <c r="U27" s="2"/>
      <c r="V27" s="2"/>
    </row>
    <row r="28" spans="1:22" ht="24" customHeight="1">
      <c r="A28" s="2"/>
      <c r="B28" s="194" t="s">
        <v>247</v>
      </c>
      <c r="C28" s="122"/>
      <c r="D28" s="59" t="s">
        <v>200</v>
      </c>
      <c r="E28" s="216">
        <v>35633</v>
      </c>
      <c r="F28" s="68"/>
      <c r="G28" s="68"/>
      <c r="H28" s="68"/>
      <c r="I28" s="2"/>
      <c r="J28" s="2"/>
      <c r="K28" s="2"/>
      <c r="L28" s="2"/>
      <c r="M28" s="2"/>
      <c r="N28" s="2"/>
      <c r="O28" s="2"/>
      <c r="P28" s="2"/>
      <c r="Q28" s="2"/>
      <c r="R28" s="2"/>
      <c r="S28" s="2"/>
      <c r="T28" s="2"/>
      <c r="U28" s="2"/>
      <c r="V28" s="2"/>
    </row>
    <row r="29" spans="1:22" ht="24" customHeight="1">
      <c r="A29" s="2"/>
      <c r="B29" s="194" t="s">
        <v>248</v>
      </c>
      <c r="C29" s="122"/>
      <c r="D29" s="59" t="s">
        <v>200</v>
      </c>
      <c r="E29" s="216">
        <v>18724</v>
      </c>
      <c r="F29" s="68"/>
      <c r="G29" s="68"/>
      <c r="H29" s="68"/>
      <c r="I29" s="2"/>
      <c r="J29" s="2"/>
      <c r="K29" s="2"/>
      <c r="L29" s="2"/>
      <c r="M29" s="2"/>
      <c r="N29" s="2"/>
      <c r="O29" s="2"/>
      <c r="P29" s="2"/>
      <c r="Q29" s="2"/>
      <c r="R29" s="2"/>
      <c r="S29" s="2"/>
      <c r="T29" s="2"/>
      <c r="U29" s="2"/>
      <c r="V29" s="2"/>
    </row>
    <row r="30" spans="1:22" ht="24" customHeight="1">
      <c r="A30" s="2"/>
      <c r="B30" s="178" t="s">
        <v>249</v>
      </c>
      <c r="C30" s="73"/>
      <c r="D30" s="116" t="s">
        <v>200</v>
      </c>
      <c r="E30" s="217">
        <f>SUM(E28:E29)</f>
        <v>54357</v>
      </c>
      <c r="F30" s="68"/>
      <c r="G30" s="68"/>
      <c r="H30" s="68"/>
      <c r="I30" s="2"/>
      <c r="J30" s="2"/>
      <c r="K30" s="2"/>
      <c r="L30" s="2"/>
      <c r="M30" s="2"/>
      <c r="N30" s="2"/>
      <c r="O30" s="2"/>
      <c r="P30" s="2"/>
      <c r="Q30" s="2"/>
      <c r="R30" s="2"/>
      <c r="S30" s="2"/>
      <c r="T30" s="2"/>
      <c r="U30" s="2"/>
      <c r="V30" s="2"/>
    </row>
    <row r="31" spans="1:22" ht="24" customHeight="1">
      <c r="A31" s="2"/>
      <c r="B31" s="206"/>
      <c r="C31" s="68"/>
      <c r="D31" s="2"/>
      <c r="E31" s="68"/>
      <c r="F31" s="68"/>
      <c r="G31" s="68"/>
      <c r="H31" s="68"/>
      <c r="I31" s="2"/>
      <c r="J31" s="2"/>
      <c r="K31" s="2"/>
      <c r="L31" s="2"/>
      <c r="M31" s="2"/>
      <c r="N31" s="2"/>
      <c r="O31" s="2"/>
      <c r="P31" s="2"/>
      <c r="Q31" s="2"/>
      <c r="R31" s="2"/>
      <c r="S31" s="2"/>
      <c r="T31" s="2"/>
      <c r="U31" s="2"/>
      <c r="V31" s="2"/>
    </row>
    <row r="32" spans="1:22" ht="24" customHeight="1">
      <c r="B32" s="181" t="s">
        <v>43</v>
      </c>
    </row>
    <row r="33" spans="2:2" ht="24" customHeight="1">
      <c r="B33" s="196" t="s">
        <v>250</v>
      </c>
    </row>
    <row r="34" spans="2:2" ht="24" customHeight="1">
      <c r="B34" s="196" t="s">
        <v>251</v>
      </c>
    </row>
    <row r="35" spans="2:2" ht="24" customHeight="1"/>
    <row r="36" spans="2:2" ht="24" customHeight="1"/>
    <row r="37" spans="2:2" ht="24" customHeight="1"/>
    <row r="38" spans="2:2" ht="24" customHeight="1"/>
    <row r="39" spans="2:2" ht="24" customHeight="1"/>
    <row r="40" spans="2:2" ht="24" customHeight="1"/>
    <row r="41" spans="2:2" ht="24" customHeight="1"/>
    <row r="42" spans="2:2" ht="24" customHeight="1"/>
    <row r="43" spans="2:2" ht="24" customHeight="1"/>
    <row r="44" spans="2:2" ht="24" customHeight="1"/>
    <row r="45" spans="2:2" ht="24" customHeight="1"/>
    <row r="46" spans="2:2" ht="24" customHeight="1"/>
  </sheetData>
  <sheetProtection algorithmName="SHA-512" hashValue="rHGgq6+ZBjVu27AuqG3AlfeIkLHkTpHAQ0+9rroi2kw7fnBrPnvrDyol5Zc1nCsdrBgr7LisByHu39AziRFdxg==" saltValue="FDVHsx3eVIKCI54GxNlU+Q==" spinCount="100000" sheet="1" objects="1" scenarios="1"/>
  <pageMargins left="0.7" right="0.7" top="0.75" bottom="0.75" header="0.3" footer="0.3"/>
  <pageSetup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128F4-CAAB-40FA-84A8-B2D0462F96C3}">
  <sheetPr>
    <pageSetUpPr fitToPage="1"/>
  </sheetPr>
  <dimension ref="A1:T48"/>
  <sheetViews>
    <sheetView showGridLines="0" zoomScaleNormal="100" workbookViewId="0">
      <pane ySplit="3" topLeftCell="A4" activePane="bottomLeft" state="frozen"/>
      <selection pane="bottomLeft" activeCell="E8" sqref="E8"/>
    </sheetView>
  </sheetViews>
  <sheetFormatPr defaultColWidth="8.7109375" defaultRowHeight="12.75"/>
  <cols>
    <col min="1" max="1" width="5.7109375" style="80" customWidth="1"/>
    <col min="2" max="2" width="58.5703125" style="80" customWidth="1"/>
    <col min="3" max="3" width="15.7109375" style="3" customWidth="1"/>
    <col min="4" max="4" width="14.42578125" style="3" customWidth="1"/>
    <col min="5" max="5" width="14.7109375" style="80" customWidth="1"/>
    <col min="6" max="8" width="14.7109375" style="3" customWidth="1"/>
    <col min="9" max="19" width="14.7109375" style="80" customWidth="1"/>
    <col min="20" max="16384" width="8.7109375" style="80"/>
  </cols>
  <sheetData>
    <row r="1" spans="1:20" s="5" customFormat="1" ht="8.1" customHeight="1">
      <c r="C1" s="108"/>
      <c r="D1" s="108"/>
    </row>
    <row r="2" spans="1:20" s="22" customFormat="1" ht="89.1" customHeight="1">
      <c r="B2" s="10"/>
      <c r="C2" s="11"/>
      <c r="D2" s="11"/>
      <c r="S2" s="70" t="s">
        <v>0</v>
      </c>
    </row>
    <row r="3" spans="1:20" s="22" customFormat="1" ht="24" customHeight="1">
      <c r="B3" s="56" t="s">
        <v>252</v>
      </c>
      <c r="C3" s="109"/>
      <c r="D3" s="109"/>
    </row>
    <row r="4" spans="1:20" s="22" customFormat="1" ht="8.1" customHeight="1">
      <c r="C4" s="108"/>
      <c r="D4" s="108"/>
    </row>
    <row r="5" spans="1:20" ht="24" customHeight="1" thickBot="1">
      <c r="A5" s="2"/>
      <c r="B5" s="168" t="s">
        <v>253</v>
      </c>
      <c r="C5" s="110"/>
      <c r="D5" s="449" t="s">
        <v>4</v>
      </c>
      <c r="E5" s="451"/>
      <c r="F5" s="451"/>
      <c r="G5" s="451"/>
      <c r="H5" s="451" t="s">
        <v>77</v>
      </c>
      <c r="I5" s="451"/>
      <c r="J5" s="451"/>
      <c r="K5" s="451"/>
      <c r="L5" s="451" t="s">
        <v>78</v>
      </c>
      <c r="M5" s="451"/>
      <c r="N5" s="451"/>
      <c r="O5" s="451"/>
      <c r="P5" s="451" t="s">
        <v>79</v>
      </c>
      <c r="Q5" s="451"/>
      <c r="R5" s="451"/>
      <c r="S5" s="450"/>
      <c r="T5" s="2"/>
    </row>
    <row r="6" spans="1:20" ht="24" customHeight="1">
      <c r="A6" s="2"/>
      <c r="B6" s="169"/>
      <c r="C6" s="76"/>
      <c r="D6" s="45" t="s">
        <v>23</v>
      </c>
      <c r="E6" s="43" t="s">
        <v>6</v>
      </c>
      <c r="F6" s="43" t="s">
        <v>7</v>
      </c>
      <c r="G6" s="44" t="s">
        <v>8</v>
      </c>
      <c r="H6" s="45" t="s">
        <v>23</v>
      </c>
      <c r="I6" s="43" t="s">
        <v>6</v>
      </c>
      <c r="J6" s="43" t="s">
        <v>7</v>
      </c>
      <c r="K6" s="44" t="s">
        <v>8</v>
      </c>
      <c r="L6" s="280" t="s">
        <v>23</v>
      </c>
      <c r="M6" s="43" t="s">
        <v>6</v>
      </c>
      <c r="N6" s="43" t="s">
        <v>7</v>
      </c>
      <c r="O6" s="44" t="s">
        <v>8</v>
      </c>
      <c r="P6" s="280" t="s">
        <v>23</v>
      </c>
      <c r="Q6" s="43" t="s">
        <v>6</v>
      </c>
      <c r="R6" s="43" t="s">
        <v>7</v>
      </c>
      <c r="S6" s="43" t="s">
        <v>8</v>
      </c>
      <c r="T6" s="2"/>
    </row>
    <row r="7" spans="1:20" ht="24" customHeight="1">
      <c r="A7" s="2"/>
      <c r="B7" s="197" t="s">
        <v>254</v>
      </c>
      <c r="C7" s="103" t="s">
        <v>200</v>
      </c>
      <c r="D7" s="278">
        <v>82788</v>
      </c>
      <c r="E7" s="277">
        <v>81111</v>
      </c>
      <c r="F7" s="87">
        <v>69359354.647419319</v>
      </c>
      <c r="G7" s="88">
        <v>64639228.242486864</v>
      </c>
      <c r="H7" s="278">
        <v>1907</v>
      </c>
      <c r="I7" s="87">
        <v>2260555.1996106724</v>
      </c>
      <c r="J7" s="87">
        <v>2081206.3158140914</v>
      </c>
      <c r="K7" s="88" t="s">
        <v>18</v>
      </c>
      <c r="L7" s="281" t="s">
        <v>18</v>
      </c>
      <c r="M7" s="85" t="s">
        <v>18</v>
      </c>
      <c r="N7" s="85" t="s">
        <v>18</v>
      </c>
      <c r="O7" s="86" t="s">
        <v>18</v>
      </c>
      <c r="P7" s="278">
        <v>84695</v>
      </c>
      <c r="Q7" s="87">
        <f t="shared" ref="Q7:S8" si="0">SUM(E7,I7,M7)</f>
        <v>2341666.1996106724</v>
      </c>
      <c r="R7" s="87">
        <f t="shared" si="0"/>
        <v>71440560.963233411</v>
      </c>
      <c r="S7" s="87">
        <f t="shared" si="0"/>
        <v>64639228.242486864</v>
      </c>
      <c r="T7" s="84"/>
    </row>
    <row r="8" spans="1:20" ht="24" customHeight="1">
      <c r="A8" s="2"/>
      <c r="B8" s="197" t="s">
        <v>255</v>
      </c>
      <c r="C8" s="103" t="s">
        <v>200</v>
      </c>
      <c r="D8" s="278">
        <v>66196</v>
      </c>
      <c r="E8" s="277">
        <v>57608</v>
      </c>
      <c r="F8" s="87">
        <v>53394412</v>
      </c>
      <c r="G8" s="88">
        <v>50671961</v>
      </c>
      <c r="H8" s="278">
        <v>1483</v>
      </c>
      <c r="I8" s="87">
        <v>1823753</v>
      </c>
      <c r="J8" s="87">
        <v>1549558</v>
      </c>
      <c r="K8" s="88" t="s">
        <v>18</v>
      </c>
      <c r="L8" s="281" t="s">
        <v>18</v>
      </c>
      <c r="M8" s="85" t="s">
        <v>18</v>
      </c>
      <c r="N8" s="85" t="s">
        <v>18</v>
      </c>
      <c r="O8" s="86" t="s">
        <v>18</v>
      </c>
      <c r="P8" s="278">
        <v>67679</v>
      </c>
      <c r="Q8" s="87">
        <f t="shared" si="0"/>
        <v>1881361</v>
      </c>
      <c r="R8" s="87">
        <f t="shared" si="0"/>
        <v>54943970</v>
      </c>
      <c r="S8" s="87">
        <f t="shared" si="0"/>
        <v>50671961</v>
      </c>
      <c r="T8" s="84"/>
    </row>
    <row r="9" spans="1:20" ht="24" customHeight="1">
      <c r="A9" s="2"/>
      <c r="B9" s="197" t="s">
        <v>256</v>
      </c>
      <c r="C9" s="103"/>
      <c r="D9" s="112">
        <f t="shared" ref="D9:J9" si="1">D8/D7</f>
        <v>0.79958448084263423</v>
      </c>
      <c r="E9" s="113">
        <f t="shared" si="1"/>
        <v>0.71023658936519096</v>
      </c>
      <c r="F9" s="113">
        <f t="shared" si="1"/>
        <v>0.76982279133686649</v>
      </c>
      <c r="G9" s="166">
        <f t="shared" si="1"/>
        <v>0.78391964721345042</v>
      </c>
      <c r="H9" s="112">
        <f t="shared" si="1"/>
        <v>0.77766124803356051</v>
      </c>
      <c r="I9" s="113">
        <f t="shared" si="1"/>
        <v>0.80677215947396408</v>
      </c>
      <c r="J9" s="113">
        <f t="shared" si="1"/>
        <v>0.74454799998714682</v>
      </c>
      <c r="K9" s="166" t="s">
        <v>18</v>
      </c>
      <c r="L9" s="282" t="s">
        <v>18</v>
      </c>
      <c r="M9" s="90" t="s">
        <v>18</v>
      </c>
      <c r="N9" s="90" t="s">
        <v>18</v>
      </c>
      <c r="O9" s="91" t="s">
        <v>18</v>
      </c>
      <c r="P9" s="112">
        <f>P8/P7</f>
        <v>0.79909085542239799</v>
      </c>
      <c r="Q9" s="113">
        <f>Q8/Q7</f>
        <v>0.80342834530079343</v>
      </c>
      <c r="R9" s="113">
        <f>R8/R7</f>
        <v>0.76908648615282693</v>
      </c>
      <c r="S9" s="167">
        <f>S8/S7</f>
        <v>0.78391964721345042</v>
      </c>
      <c r="T9" s="84"/>
    </row>
    <row r="10" spans="1:20" ht="24" customHeight="1">
      <c r="A10" s="2"/>
      <c r="B10" s="197" t="s">
        <v>257</v>
      </c>
      <c r="C10" s="103"/>
      <c r="D10" s="71">
        <v>404</v>
      </c>
      <c r="E10" s="89">
        <v>384</v>
      </c>
      <c r="F10" s="89">
        <v>384</v>
      </c>
      <c r="G10" s="92">
        <v>385</v>
      </c>
      <c r="H10" s="71">
        <v>120</v>
      </c>
      <c r="I10" s="89">
        <v>109</v>
      </c>
      <c r="J10" s="89">
        <v>120</v>
      </c>
      <c r="K10" s="166" t="s">
        <v>18</v>
      </c>
      <c r="L10" s="282" t="s">
        <v>18</v>
      </c>
      <c r="M10" s="90" t="s">
        <v>18</v>
      </c>
      <c r="N10" s="90" t="s">
        <v>18</v>
      </c>
      <c r="O10" s="91" t="s">
        <v>18</v>
      </c>
      <c r="P10" s="71">
        <v>524</v>
      </c>
      <c r="Q10" s="89">
        <f>SUM(E10,I10,M10)</f>
        <v>493</v>
      </c>
      <c r="R10" s="89">
        <f>SUM(F10,J10,N10)</f>
        <v>504</v>
      </c>
      <c r="S10" s="89">
        <f>SUM(G10,K10,O10)</f>
        <v>385</v>
      </c>
      <c r="T10" s="84"/>
    </row>
    <row r="11" spans="1:20" ht="24" customHeight="1">
      <c r="A11" s="2"/>
      <c r="B11" s="197" t="s">
        <v>727</v>
      </c>
      <c r="C11" s="103"/>
      <c r="D11" s="71">
        <v>47</v>
      </c>
      <c r="E11" s="89">
        <v>52</v>
      </c>
      <c r="F11" s="89">
        <v>12</v>
      </c>
      <c r="G11" s="92">
        <v>0</v>
      </c>
      <c r="H11" s="71">
        <v>9</v>
      </c>
      <c r="I11" s="89">
        <v>3</v>
      </c>
      <c r="J11" s="89">
        <v>1</v>
      </c>
      <c r="K11" s="92">
        <v>0</v>
      </c>
      <c r="L11" s="71">
        <v>11</v>
      </c>
      <c r="M11" s="89">
        <v>17</v>
      </c>
      <c r="N11" s="89">
        <v>0</v>
      </c>
      <c r="O11" s="92">
        <v>0</v>
      </c>
      <c r="P11" s="71">
        <v>67</v>
      </c>
      <c r="Q11" s="89">
        <v>72</v>
      </c>
      <c r="R11" s="89">
        <v>13</v>
      </c>
      <c r="S11" s="89">
        <v>0</v>
      </c>
      <c r="T11" s="84"/>
    </row>
    <row r="12" spans="1:20" ht="24" customHeight="1">
      <c r="B12" s="218"/>
      <c r="C12" s="111"/>
      <c r="D12" s="111"/>
    </row>
    <row r="13" spans="1:20" ht="24" customHeight="1" thickBot="1">
      <c r="A13" s="2"/>
      <c r="B13" s="168" t="s">
        <v>258</v>
      </c>
      <c r="C13" s="110"/>
      <c r="D13" s="435" t="s">
        <v>4</v>
      </c>
      <c r="E13" s="435"/>
      <c r="F13" s="435"/>
      <c r="G13" s="435"/>
      <c r="H13" s="451" t="s">
        <v>77</v>
      </c>
      <c r="I13" s="451"/>
      <c r="J13" s="451"/>
      <c r="K13" s="451"/>
      <c r="L13" s="451" t="s">
        <v>78</v>
      </c>
      <c r="M13" s="451"/>
      <c r="N13" s="451"/>
      <c r="O13" s="451"/>
      <c r="P13" s="451" t="s">
        <v>79</v>
      </c>
      <c r="Q13" s="451"/>
      <c r="R13" s="451"/>
      <c r="S13" s="451"/>
      <c r="T13" s="2"/>
    </row>
    <row r="14" spans="1:20" ht="24" customHeight="1">
      <c r="A14" s="2"/>
      <c r="B14" s="169"/>
      <c r="C14" s="76"/>
      <c r="D14" s="45" t="s">
        <v>23</v>
      </c>
      <c r="E14" s="43" t="s">
        <v>6</v>
      </c>
      <c r="F14" s="43" t="s">
        <v>7</v>
      </c>
      <c r="G14" s="202" t="s">
        <v>8</v>
      </c>
      <c r="H14" s="45" t="s">
        <v>23</v>
      </c>
      <c r="I14" s="55" t="s">
        <v>6</v>
      </c>
      <c r="J14" s="55" t="s">
        <v>7</v>
      </c>
      <c r="K14" s="273" t="s">
        <v>8</v>
      </c>
      <c r="L14" s="284" t="s">
        <v>23</v>
      </c>
      <c r="M14" s="55" t="s">
        <v>6</v>
      </c>
      <c r="N14" s="55" t="s">
        <v>7</v>
      </c>
      <c r="O14" s="273" t="s">
        <v>8</v>
      </c>
      <c r="P14" s="284" t="s">
        <v>23</v>
      </c>
      <c r="Q14" s="55" t="s">
        <v>6</v>
      </c>
      <c r="R14" s="55" t="s">
        <v>7</v>
      </c>
      <c r="S14" s="55" t="s">
        <v>8</v>
      </c>
      <c r="T14" s="2"/>
    </row>
    <row r="15" spans="1:20" ht="24" customHeight="1">
      <c r="B15" s="197" t="s">
        <v>259</v>
      </c>
      <c r="C15" s="103"/>
      <c r="D15" s="71">
        <v>23</v>
      </c>
      <c r="E15" s="277">
        <v>0</v>
      </c>
      <c r="F15" s="89">
        <v>80</v>
      </c>
      <c r="G15" s="283">
        <v>49</v>
      </c>
      <c r="H15" s="331">
        <v>2</v>
      </c>
      <c r="I15" s="277">
        <v>0</v>
      </c>
      <c r="J15" s="277">
        <v>0</v>
      </c>
      <c r="K15" s="277">
        <v>0</v>
      </c>
      <c r="L15" s="331">
        <v>0</v>
      </c>
      <c r="M15" s="264">
        <v>0</v>
      </c>
      <c r="N15" s="264">
        <v>0</v>
      </c>
      <c r="O15" s="287">
        <v>0</v>
      </c>
      <c r="P15" s="285">
        <f>+D15+H15+L15</f>
        <v>25</v>
      </c>
      <c r="Q15" s="286">
        <f>+E15+I15+M15</f>
        <v>0</v>
      </c>
      <c r="R15" s="286">
        <f t="shared" ref="R15:S16" si="2">+F15+J15+N15</f>
        <v>80</v>
      </c>
      <c r="S15" s="286">
        <f t="shared" si="2"/>
        <v>49</v>
      </c>
    </row>
    <row r="16" spans="1:20" ht="24" customHeight="1">
      <c r="B16" s="197" t="s">
        <v>260</v>
      </c>
      <c r="C16" s="103"/>
      <c r="D16" s="331">
        <v>0</v>
      </c>
      <c r="E16" s="277">
        <v>0</v>
      </c>
      <c r="F16" s="277">
        <v>0</v>
      </c>
      <c r="G16" s="283">
        <v>25</v>
      </c>
      <c r="H16" s="331">
        <v>77</v>
      </c>
      <c r="I16" s="277">
        <v>0</v>
      </c>
      <c r="J16" s="277">
        <v>0</v>
      </c>
      <c r="K16" s="277">
        <v>0</v>
      </c>
      <c r="L16" s="331">
        <v>0</v>
      </c>
      <c r="M16" s="264">
        <v>0</v>
      </c>
      <c r="N16" s="264">
        <v>0</v>
      </c>
      <c r="O16" s="287">
        <v>0</v>
      </c>
      <c r="P16" s="331">
        <f>+D16+H16+L16</f>
        <v>77</v>
      </c>
      <c r="Q16" s="286">
        <f>+E16+I16+M16</f>
        <v>0</v>
      </c>
      <c r="R16" s="286">
        <f t="shared" si="2"/>
        <v>0</v>
      </c>
      <c r="S16" s="286">
        <f t="shared" si="2"/>
        <v>25</v>
      </c>
    </row>
    <row r="17" spans="2:2" ht="24" customHeight="1"/>
    <row r="18" spans="2:2" ht="24" customHeight="1"/>
    <row r="19" spans="2:2" ht="24" customHeight="1">
      <c r="B19" s="181" t="s">
        <v>43</v>
      </c>
    </row>
    <row r="20" spans="2:2" ht="24" customHeight="1">
      <c r="B20" s="196" t="s">
        <v>728</v>
      </c>
    </row>
    <row r="21" spans="2:2" ht="24" customHeight="1"/>
    <row r="22" spans="2:2" ht="24" customHeight="1"/>
    <row r="23" spans="2:2" ht="24" customHeight="1"/>
    <row r="24" spans="2:2" ht="24" customHeight="1"/>
    <row r="25" spans="2:2" ht="24" customHeight="1"/>
    <row r="26" spans="2:2" ht="24" customHeight="1"/>
    <row r="27" spans="2:2" ht="24" customHeight="1"/>
    <row r="28" spans="2:2" ht="24" customHeight="1"/>
    <row r="29" spans="2:2" ht="24" customHeight="1"/>
    <row r="30" spans="2:2" ht="24" customHeight="1"/>
    <row r="31" spans="2:2" ht="24" customHeight="1"/>
    <row r="32" spans="2: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sheetData>
  <sheetProtection algorithmName="SHA-512" hashValue="DdW2mx773MrapEIHd835erdSUOaABcyLBUrUcig0SIBV9YjQJV8qPvpDe3n8LXFzeWvq0JyRXGUTZbL3nAl6qg==" saltValue="rRBBvvP0oW1T9y/rkhh9mA==" spinCount="100000" sheet="1" objects="1" scenarios="1"/>
  <mergeCells count="8">
    <mergeCell ref="D5:G5"/>
    <mergeCell ref="H5:K5"/>
    <mergeCell ref="L5:O5"/>
    <mergeCell ref="P5:S5"/>
    <mergeCell ref="D13:G13"/>
    <mergeCell ref="H13:K13"/>
    <mergeCell ref="L13:O13"/>
    <mergeCell ref="P13:S13"/>
  </mergeCells>
  <pageMargins left="0.25" right="0.25" top="0.75" bottom="0.75" header="0.3" footer="0.3"/>
  <pageSetup scale="50" orientation="landscape" r:id="rId1"/>
  <ignoredErrors>
    <ignoredError sqref="Q9 R9:S9"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EB98C-0AAF-4B0C-8614-72D9D5207C65}">
  <sheetPr>
    <pageSetUpPr fitToPage="1"/>
  </sheetPr>
  <dimension ref="A1:N150"/>
  <sheetViews>
    <sheetView workbookViewId="0">
      <pane ySplit="5" topLeftCell="A6" activePane="bottomLeft" state="frozen"/>
      <selection pane="bottomLeft" activeCell="D10" sqref="D10"/>
    </sheetView>
  </sheetViews>
  <sheetFormatPr defaultRowHeight="15"/>
  <cols>
    <col min="1" max="1" width="5.7109375" customWidth="1"/>
    <col min="2" max="2" width="17.42578125" customWidth="1"/>
    <col min="3" max="3" width="89.42578125" customWidth="1"/>
    <col min="4" max="4" width="28.5703125" customWidth="1"/>
    <col min="5" max="5" width="68.140625" customWidth="1"/>
  </cols>
  <sheetData>
    <row r="1" spans="1:14">
      <c r="A1" s="80"/>
      <c r="B1" s="384"/>
      <c r="C1" s="385"/>
      <c r="D1" s="385"/>
      <c r="E1" s="385"/>
      <c r="F1" s="2"/>
      <c r="G1" s="2"/>
      <c r="H1" s="2"/>
      <c r="I1" s="2"/>
      <c r="J1" s="2"/>
      <c r="K1" s="2"/>
      <c r="L1" s="2"/>
      <c r="M1" s="2"/>
      <c r="N1" s="2"/>
    </row>
    <row r="2" spans="1:14" ht="75" customHeight="1">
      <c r="A2" s="144"/>
      <c r="B2" s="145"/>
      <c r="C2" s="141"/>
      <c r="D2" s="141"/>
      <c r="E2" s="141"/>
      <c r="F2" s="2"/>
      <c r="G2" s="2"/>
      <c r="H2" s="2"/>
      <c r="I2" s="2"/>
      <c r="J2" s="2"/>
      <c r="K2" s="2"/>
      <c r="L2" s="2"/>
      <c r="M2" s="2"/>
      <c r="N2" s="2"/>
    </row>
    <row r="3" spans="1:14" ht="21">
      <c r="A3" s="144"/>
      <c r="B3" s="266" t="s">
        <v>261</v>
      </c>
      <c r="C3" s="396"/>
      <c r="D3" s="396"/>
      <c r="E3" s="396"/>
      <c r="F3" s="2"/>
      <c r="G3" s="2"/>
      <c r="H3" s="2"/>
      <c r="I3" s="2"/>
      <c r="J3" s="2"/>
      <c r="K3" s="2"/>
      <c r="L3" s="2"/>
      <c r="M3" s="2"/>
      <c r="N3" s="2"/>
    </row>
    <row r="4" spans="1:14" ht="9" customHeight="1">
      <c r="A4" s="144"/>
      <c r="B4" s="397"/>
      <c r="C4" s="396"/>
      <c r="D4" s="396"/>
      <c r="E4" s="396"/>
      <c r="F4" s="2"/>
      <c r="G4" s="2"/>
      <c r="H4" s="2"/>
      <c r="I4" s="2"/>
      <c r="J4" s="2"/>
      <c r="K4" s="2"/>
      <c r="L4" s="2"/>
      <c r="M4" s="2"/>
      <c r="N4" s="2"/>
    </row>
    <row r="5" spans="1:14" ht="24" customHeight="1" thickBot="1">
      <c r="A5" s="147"/>
      <c r="B5" s="398" t="s">
        <v>262</v>
      </c>
      <c r="C5" s="398" t="s">
        <v>263</v>
      </c>
      <c r="D5" s="399" t="s">
        <v>264</v>
      </c>
      <c r="E5" s="399"/>
      <c r="F5" s="2"/>
      <c r="G5" s="2"/>
      <c r="H5" s="2"/>
      <c r="I5" s="2"/>
      <c r="J5" s="2"/>
      <c r="K5" s="2"/>
      <c r="L5" s="2"/>
      <c r="M5" s="2"/>
      <c r="N5" s="2"/>
    </row>
    <row r="6" spans="1:14" ht="9" customHeight="1">
      <c r="A6" s="144"/>
      <c r="B6" s="397"/>
      <c r="C6" s="396"/>
      <c r="D6" s="396"/>
      <c r="E6" s="396"/>
      <c r="F6" s="2"/>
      <c r="G6" s="2"/>
      <c r="H6" s="2"/>
      <c r="I6" s="2"/>
      <c r="J6" s="2"/>
      <c r="K6" s="2"/>
      <c r="L6" s="2"/>
      <c r="M6" s="2"/>
      <c r="N6" s="2"/>
    </row>
    <row r="7" spans="1:14" ht="24" customHeight="1" thickBot="1">
      <c r="A7" s="148"/>
      <c r="B7" s="400" t="s">
        <v>265</v>
      </c>
      <c r="C7" s="400"/>
      <c r="D7" s="400"/>
      <c r="E7" s="400"/>
      <c r="F7" s="2"/>
      <c r="G7" s="2"/>
      <c r="H7" s="2"/>
      <c r="I7" s="2"/>
      <c r="J7" s="2"/>
      <c r="K7" s="2"/>
      <c r="L7" s="2"/>
      <c r="M7" s="2"/>
      <c r="N7" s="2"/>
    </row>
    <row r="8" spans="1:14" ht="30">
      <c r="A8" s="144"/>
      <c r="B8" s="401" t="s">
        <v>266</v>
      </c>
      <c r="C8" s="401" t="s">
        <v>267</v>
      </c>
      <c r="D8" s="401" t="s">
        <v>694</v>
      </c>
      <c r="E8" s="401" t="s">
        <v>695</v>
      </c>
      <c r="F8" s="2"/>
      <c r="G8" s="2"/>
      <c r="H8" s="2"/>
      <c r="I8" s="2"/>
      <c r="J8" s="2"/>
      <c r="K8" s="2"/>
      <c r="L8" s="2"/>
      <c r="M8" s="2"/>
      <c r="N8" s="2"/>
    </row>
    <row r="9" spans="1:14" ht="24" customHeight="1">
      <c r="A9" s="144"/>
      <c r="B9" s="402"/>
      <c r="C9" s="402"/>
      <c r="D9" s="402" t="s">
        <v>0</v>
      </c>
      <c r="E9" s="395" t="s">
        <v>268</v>
      </c>
      <c r="F9" s="2"/>
      <c r="G9" s="2"/>
      <c r="H9" s="2"/>
      <c r="I9" s="2"/>
      <c r="J9" s="2"/>
      <c r="K9" s="2"/>
      <c r="L9" s="2"/>
      <c r="M9" s="2"/>
      <c r="N9" s="2"/>
    </row>
    <row r="10" spans="1:14" ht="36" customHeight="1">
      <c r="A10" s="144"/>
      <c r="B10" s="403" t="s">
        <v>269</v>
      </c>
      <c r="C10" s="403" t="s">
        <v>270</v>
      </c>
      <c r="D10" s="402" t="s">
        <v>694</v>
      </c>
      <c r="E10" s="402" t="s">
        <v>695</v>
      </c>
      <c r="F10" s="2"/>
      <c r="G10" s="2"/>
      <c r="H10" s="2"/>
      <c r="I10" s="2"/>
      <c r="J10" s="2"/>
      <c r="K10" s="2"/>
      <c r="L10" s="2"/>
      <c r="M10" s="2"/>
      <c r="N10" s="2"/>
    </row>
    <row r="11" spans="1:14" ht="24" customHeight="1" thickBot="1">
      <c r="A11" s="148"/>
      <c r="B11" s="400" t="s">
        <v>271</v>
      </c>
      <c r="C11" s="400"/>
      <c r="D11" s="400"/>
      <c r="E11" s="400"/>
      <c r="F11" s="2"/>
      <c r="G11" s="2"/>
      <c r="H11" s="2"/>
      <c r="I11" s="2"/>
      <c r="J11" s="2"/>
      <c r="K11" s="2"/>
      <c r="L11" s="2"/>
      <c r="M11" s="2"/>
      <c r="N11" s="2"/>
    </row>
    <row r="12" spans="1:14" ht="36" customHeight="1">
      <c r="A12" s="144"/>
      <c r="B12" s="403" t="s">
        <v>272</v>
      </c>
      <c r="C12" s="403" t="s">
        <v>273</v>
      </c>
      <c r="D12" s="403" t="s">
        <v>274</v>
      </c>
      <c r="E12" s="403"/>
      <c r="F12" s="2"/>
      <c r="G12" s="2"/>
      <c r="H12" s="2"/>
      <c r="I12" s="2"/>
      <c r="J12" s="2"/>
      <c r="K12" s="2"/>
      <c r="L12" s="2"/>
      <c r="M12" s="2"/>
      <c r="N12" s="2"/>
    </row>
    <row r="13" spans="1:14" ht="24" customHeight="1" thickBot="1">
      <c r="A13" s="148"/>
      <c r="B13" s="400" t="s">
        <v>275</v>
      </c>
      <c r="C13" s="400"/>
      <c r="D13" s="400"/>
      <c r="E13" s="400"/>
      <c r="F13" s="2"/>
      <c r="G13" s="2"/>
      <c r="H13" s="2"/>
      <c r="I13" s="2"/>
      <c r="J13" s="2"/>
      <c r="K13" s="2"/>
      <c r="L13" s="2"/>
      <c r="M13" s="2"/>
      <c r="N13" s="2"/>
    </row>
    <row r="14" spans="1:14" ht="36" customHeight="1">
      <c r="A14" s="144"/>
      <c r="B14" s="401" t="s">
        <v>276</v>
      </c>
      <c r="C14" s="401" t="s">
        <v>277</v>
      </c>
      <c r="D14" s="401" t="s">
        <v>694</v>
      </c>
      <c r="E14" s="401" t="s">
        <v>695</v>
      </c>
      <c r="F14" s="2"/>
      <c r="G14" s="2"/>
      <c r="H14" s="2"/>
      <c r="I14" s="2"/>
      <c r="J14" s="2"/>
      <c r="K14" s="2"/>
      <c r="L14" s="2"/>
      <c r="M14" s="2"/>
      <c r="N14" s="2"/>
    </row>
    <row r="15" spans="1:14">
      <c r="A15" s="144"/>
      <c r="B15" s="402"/>
      <c r="C15" s="402"/>
      <c r="D15" s="402" t="s">
        <v>0</v>
      </c>
      <c r="E15" s="395" t="s">
        <v>268</v>
      </c>
      <c r="F15" s="2"/>
      <c r="G15" s="2"/>
      <c r="H15" s="2"/>
      <c r="I15" s="2"/>
      <c r="J15" s="2"/>
      <c r="K15" s="2"/>
      <c r="L15" s="2"/>
      <c r="M15" s="2"/>
      <c r="N15" s="2"/>
    </row>
    <row r="16" spans="1:14" ht="24" customHeight="1" thickBot="1">
      <c r="A16" s="148"/>
      <c r="B16" s="400" t="s">
        <v>278</v>
      </c>
      <c r="C16" s="400"/>
      <c r="D16" s="400"/>
      <c r="E16" s="400"/>
      <c r="F16" s="2"/>
      <c r="G16" s="2"/>
      <c r="H16" s="2"/>
      <c r="I16" s="2"/>
      <c r="J16" s="2"/>
      <c r="K16" s="2"/>
      <c r="L16" s="2"/>
      <c r="M16" s="2"/>
      <c r="N16" s="2"/>
    </row>
    <row r="17" spans="1:14" ht="36" customHeight="1">
      <c r="A17" s="144"/>
      <c r="B17" s="403" t="s">
        <v>279</v>
      </c>
      <c r="C17" s="403" t="s">
        <v>280</v>
      </c>
      <c r="D17" s="402" t="s">
        <v>0</v>
      </c>
      <c r="E17" s="395" t="s">
        <v>268</v>
      </c>
      <c r="F17" s="2"/>
      <c r="G17" s="2"/>
      <c r="H17" s="2"/>
      <c r="I17" s="2"/>
      <c r="J17" s="2"/>
      <c r="K17" s="2"/>
      <c r="L17" s="2"/>
      <c r="M17" s="2"/>
      <c r="N17" s="2"/>
    </row>
    <row r="18" spans="1:14" ht="30">
      <c r="A18" s="144"/>
      <c r="B18" s="403" t="s">
        <v>281</v>
      </c>
      <c r="C18" s="403" t="s">
        <v>282</v>
      </c>
      <c r="D18" s="403" t="s">
        <v>274</v>
      </c>
      <c r="E18" s="404"/>
      <c r="F18" s="2"/>
      <c r="G18" s="2"/>
      <c r="H18" s="2"/>
      <c r="I18" s="2"/>
      <c r="J18" s="2"/>
      <c r="K18" s="2"/>
      <c r="L18" s="2"/>
      <c r="M18" s="2"/>
      <c r="N18" s="2"/>
    </row>
    <row r="19" spans="1:14" ht="24" customHeight="1" thickBot="1">
      <c r="A19" s="148"/>
      <c r="B19" s="400" t="s">
        <v>283</v>
      </c>
      <c r="C19" s="400"/>
      <c r="D19" s="400"/>
      <c r="E19" s="400"/>
      <c r="F19" s="2"/>
      <c r="G19" s="2"/>
      <c r="H19" s="2"/>
      <c r="I19" s="2"/>
      <c r="J19" s="2"/>
      <c r="K19" s="2"/>
      <c r="L19" s="2"/>
      <c r="M19" s="2"/>
      <c r="N19" s="2"/>
    </row>
    <row r="20" spans="1:14" ht="24" customHeight="1">
      <c r="A20" s="144"/>
      <c r="B20" s="405" t="s">
        <v>284</v>
      </c>
      <c r="C20" s="405" t="s">
        <v>285</v>
      </c>
      <c r="D20" s="402" t="s">
        <v>0</v>
      </c>
      <c r="E20" s="395" t="s">
        <v>268</v>
      </c>
      <c r="F20" s="2"/>
      <c r="G20" s="2"/>
      <c r="H20" s="2"/>
      <c r="I20" s="2"/>
      <c r="J20" s="2"/>
      <c r="K20" s="2"/>
      <c r="L20" s="2"/>
      <c r="M20" s="2"/>
      <c r="N20" s="2"/>
    </row>
    <row r="21" spans="1:14" ht="24" customHeight="1">
      <c r="A21" s="144"/>
      <c r="B21" s="405" t="s">
        <v>286</v>
      </c>
      <c r="C21" s="405" t="s">
        <v>287</v>
      </c>
      <c r="D21" s="402" t="s">
        <v>0</v>
      </c>
      <c r="E21" s="395" t="s">
        <v>268</v>
      </c>
      <c r="F21" s="2"/>
      <c r="G21" s="2"/>
      <c r="H21" s="2"/>
      <c r="I21" s="2"/>
      <c r="J21" s="2"/>
      <c r="K21" s="2"/>
      <c r="L21" s="2"/>
      <c r="M21" s="2"/>
      <c r="N21" s="2"/>
    </row>
    <row r="22" spans="1:14" ht="24" customHeight="1">
      <c r="A22" s="144"/>
      <c r="B22" s="405" t="s">
        <v>288</v>
      </c>
      <c r="C22" s="405" t="s">
        <v>289</v>
      </c>
      <c r="D22" s="406" t="s">
        <v>290</v>
      </c>
      <c r="E22" s="407"/>
      <c r="F22" s="2"/>
      <c r="G22" s="2"/>
      <c r="H22" s="2"/>
      <c r="I22" s="2"/>
      <c r="J22" s="2"/>
      <c r="K22" s="2"/>
      <c r="L22" s="2"/>
      <c r="M22" s="2"/>
      <c r="N22" s="2"/>
    </row>
    <row r="23" spans="1:14" ht="24" customHeight="1">
      <c r="A23" s="144"/>
      <c r="B23" s="405" t="s">
        <v>291</v>
      </c>
      <c r="C23" s="405" t="s">
        <v>292</v>
      </c>
      <c r="D23" s="402" t="s">
        <v>0</v>
      </c>
      <c r="E23" s="395" t="s">
        <v>268</v>
      </c>
      <c r="F23" s="2"/>
      <c r="G23" s="2"/>
      <c r="H23" s="2"/>
      <c r="I23" s="2"/>
      <c r="J23" s="2"/>
      <c r="K23" s="2"/>
      <c r="L23" s="2"/>
      <c r="M23" s="2"/>
      <c r="N23" s="2"/>
    </row>
    <row r="24" spans="1:14" ht="24" customHeight="1">
      <c r="A24" s="144"/>
      <c r="B24" s="405" t="s">
        <v>293</v>
      </c>
      <c r="C24" s="405" t="s">
        <v>294</v>
      </c>
      <c r="D24" s="408" t="s">
        <v>274</v>
      </c>
      <c r="E24" s="409"/>
      <c r="F24" s="2"/>
      <c r="G24" s="2"/>
      <c r="H24" s="2"/>
      <c r="I24" s="2"/>
      <c r="J24" s="2"/>
      <c r="K24" s="156"/>
      <c r="L24" s="156"/>
      <c r="M24" s="2"/>
      <c r="N24" s="2"/>
    </row>
    <row r="25" spans="1:14" ht="34.5" customHeight="1">
      <c r="A25" s="144"/>
      <c r="B25" s="410" t="s">
        <v>295</v>
      </c>
      <c r="C25" s="410" t="s">
        <v>296</v>
      </c>
      <c r="D25" s="411" t="s">
        <v>694</v>
      </c>
      <c r="E25" s="411" t="s">
        <v>696</v>
      </c>
      <c r="F25" s="2"/>
      <c r="G25" s="2"/>
      <c r="H25" s="2"/>
      <c r="I25" s="2"/>
      <c r="J25" s="2"/>
      <c r="K25" s="156"/>
      <c r="L25" s="392"/>
      <c r="M25" s="2"/>
      <c r="N25" s="2"/>
    </row>
    <row r="26" spans="1:14" ht="36" customHeight="1">
      <c r="A26" s="144"/>
      <c r="B26" s="405" t="s">
        <v>297</v>
      </c>
      <c r="C26" s="405" t="s">
        <v>298</v>
      </c>
      <c r="D26" s="402" t="s">
        <v>0</v>
      </c>
      <c r="E26" s="412" t="s">
        <v>299</v>
      </c>
      <c r="F26" s="2"/>
      <c r="G26" s="2"/>
      <c r="H26" s="2"/>
      <c r="I26" s="2"/>
      <c r="J26" s="2"/>
      <c r="K26" s="2"/>
      <c r="L26" s="2"/>
      <c r="M26" s="2"/>
      <c r="N26" s="2"/>
    </row>
    <row r="27" spans="1:14" ht="24" customHeight="1" thickBot="1">
      <c r="A27" s="148"/>
      <c r="B27" s="400" t="s">
        <v>300</v>
      </c>
      <c r="C27" s="400"/>
      <c r="D27" s="400"/>
      <c r="E27" s="400"/>
      <c r="F27" s="2"/>
      <c r="G27" s="2"/>
      <c r="H27" s="2"/>
      <c r="I27" s="2"/>
      <c r="J27" s="2"/>
      <c r="K27" s="2"/>
      <c r="L27" s="2"/>
      <c r="M27" s="2"/>
      <c r="N27" s="2"/>
    </row>
    <row r="28" spans="1:14" ht="24" customHeight="1">
      <c r="A28" s="144"/>
      <c r="B28" s="413" t="s">
        <v>301</v>
      </c>
      <c r="C28" s="413" t="s">
        <v>302</v>
      </c>
      <c r="D28" s="413" t="s">
        <v>694</v>
      </c>
      <c r="E28" s="413" t="s">
        <v>697</v>
      </c>
      <c r="F28" s="2"/>
      <c r="G28" s="2"/>
      <c r="H28" s="2"/>
      <c r="I28" s="2"/>
      <c r="J28" s="2"/>
      <c r="K28" s="2"/>
      <c r="L28" s="2"/>
      <c r="M28" s="2"/>
      <c r="N28" s="2"/>
    </row>
    <row r="29" spans="1:14" ht="24" customHeight="1">
      <c r="A29" s="144"/>
      <c r="B29" s="403"/>
      <c r="C29" s="403"/>
      <c r="D29" s="403" t="s">
        <v>694</v>
      </c>
      <c r="E29" s="403" t="s">
        <v>696</v>
      </c>
      <c r="F29" s="2"/>
      <c r="G29" s="2"/>
      <c r="H29" s="2"/>
      <c r="I29" s="2"/>
      <c r="J29" s="2"/>
      <c r="K29" s="2"/>
      <c r="L29" s="2"/>
      <c r="M29" s="2"/>
      <c r="N29" s="2"/>
    </row>
    <row r="30" spans="1:14" ht="36" customHeight="1">
      <c r="A30" s="144"/>
      <c r="B30" s="403" t="s">
        <v>303</v>
      </c>
      <c r="C30" s="403" t="s">
        <v>304</v>
      </c>
      <c r="D30" s="406" t="s">
        <v>290</v>
      </c>
      <c r="E30" s="404"/>
      <c r="F30" s="2"/>
      <c r="G30" s="2"/>
      <c r="H30" s="2"/>
      <c r="I30" s="2"/>
      <c r="J30" s="2"/>
      <c r="K30" s="2"/>
      <c r="L30" s="2"/>
      <c r="M30" s="2"/>
      <c r="N30" s="2"/>
    </row>
    <row r="31" spans="1:14" ht="36" customHeight="1">
      <c r="A31" s="144"/>
      <c r="B31" s="403" t="s">
        <v>305</v>
      </c>
      <c r="C31" s="389" t="s">
        <v>306</v>
      </c>
      <c r="D31" s="389" t="s">
        <v>694</v>
      </c>
      <c r="E31" s="389" t="s">
        <v>697</v>
      </c>
      <c r="F31" s="2"/>
      <c r="G31" s="2"/>
      <c r="H31" s="2"/>
      <c r="I31" s="2"/>
      <c r="J31" s="2"/>
      <c r="K31" s="2"/>
      <c r="L31" s="2"/>
      <c r="M31" s="2"/>
      <c r="N31" s="2"/>
    </row>
    <row r="32" spans="1:14" ht="24" customHeight="1" thickBot="1">
      <c r="A32" s="148"/>
      <c r="B32" s="400" t="s">
        <v>307</v>
      </c>
      <c r="C32" s="400"/>
      <c r="D32" s="400"/>
      <c r="E32" s="400"/>
      <c r="F32" s="2"/>
      <c r="G32" s="2"/>
      <c r="H32" s="2"/>
      <c r="I32" s="2"/>
      <c r="J32" s="2"/>
      <c r="K32" s="2"/>
      <c r="L32" s="2"/>
      <c r="M32" s="2"/>
      <c r="N32" s="2"/>
    </row>
    <row r="33" spans="1:14" ht="24" customHeight="1">
      <c r="A33" s="144"/>
      <c r="B33" s="403" t="s">
        <v>308</v>
      </c>
      <c r="C33" s="403" t="s">
        <v>309</v>
      </c>
      <c r="D33" s="406" t="s">
        <v>290</v>
      </c>
      <c r="E33" s="403"/>
      <c r="F33" s="2"/>
      <c r="G33" s="2"/>
      <c r="H33" s="2"/>
      <c r="I33" s="2"/>
      <c r="J33" s="2"/>
      <c r="K33" s="2"/>
      <c r="L33" s="2"/>
      <c r="M33" s="2"/>
      <c r="N33" s="2"/>
    </row>
    <row r="34" spans="1:14" ht="36" customHeight="1">
      <c r="A34" s="144"/>
      <c r="B34" s="403" t="s">
        <v>310</v>
      </c>
      <c r="C34" s="403" t="s">
        <v>311</v>
      </c>
      <c r="D34" s="452" t="s">
        <v>698</v>
      </c>
      <c r="E34" s="452"/>
      <c r="F34" s="2"/>
      <c r="G34" s="2"/>
      <c r="H34" s="2"/>
      <c r="I34" s="2"/>
      <c r="J34" s="2"/>
      <c r="K34" s="2"/>
      <c r="L34" s="2"/>
      <c r="M34" s="2"/>
      <c r="N34" s="2"/>
    </row>
    <row r="35" spans="1:14" ht="23.25" customHeight="1">
      <c r="A35" s="144"/>
      <c r="B35" s="414" t="s">
        <v>312</v>
      </c>
      <c r="C35" s="414" t="s">
        <v>313</v>
      </c>
      <c r="D35" s="414" t="s">
        <v>694</v>
      </c>
      <c r="E35" s="414" t="s">
        <v>699</v>
      </c>
      <c r="F35" s="2"/>
      <c r="G35" s="2"/>
      <c r="H35" s="2"/>
      <c r="I35" s="2"/>
      <c r="J35" s="2"/>
      <c r="K35" s="2"/>
      <c r="L35" s="2"/>
      <c r="M35" s="2"/>
      <c r="N35" s="2"/>
    </row>
    <row r="36" spans="1:14" ht="24" customHeight="1">
      <c r="A36" s="144"/>
      <c r="B36" s="413"/>
      <c r="C36" s="413"/>
      <c r="D36" s="413" t="s">
        <v>694</v>
      </c>
      <c r="E36" s="413" t="s">
        <v>700</v>
      </c>
      <c r="F36" s="2"/>
      <c r="G36" s="2"/>
      <c r="H36" s="2"/>
      <c r="I36" s="2"/>
      <c r="J36" s="2"/>
      <c r="K36" s="2"/>
      <c r="L36" s="2"/>
      <c r="M36" s="2"/>
      <c r="N36" s="2"/>
    </row>
    <row r="37" spans="1:14" ht="24" customHeight="1">
      <c r="A37" s="144"/>
      <c r="B37" s="403"/>
      <c r="C37" s="403"/>
      <c r="D37" s="402" t="s">
        <v>0</v>
      </c>
      <c r="E37" s="415" t="s">
        <v>154</v>
      </c>
      <c r="F37" s="2"/>
      <c r="G37" s="2"/>
      <c r="H37" s="2"/>
      <c r="I37" s="2"/>
      <c r="J37" s="2"/>
      <c r="K37" s="2"/>
      <c r="L37" s="2"/>
      <c r="M37" s="2"/>
      <c r="N37" s="2"/>
    </row>
    <row r="38" spans="1:14" ht="24" customHeight="1" thickBot="1">
      <c r="A38" s="148"/>
      <c r="B38" s="400" t="s">
        <v>314</v>
      </c>
      <c r="C38" s="400"/>
      <c r="D38" s="400"/>
      <c r="E38" s="400"/>
      <c r="F38" s="2"/>
      <c r="G38" s="2"/>
      <c r="H38" s="2"/>
      <c r="I38" s="2"/>
      <c r="J38" s="2"/>
      <c r="K38" s="2"/>
      <c r="L38" s="2"/>
      <c r="M38" s="2"/>
      <c r="N38" s="2"/>
    </row>
    <row r="39" spans="1:14" ht="30">
      <c r="A39" s="144"/>
      <c r="B39" s="403" t="s">
        <v>315</v>
      </c>
      <c r="C39" s="403" t="s">
        <v>316</v>
      </c>
      <c r="D39" s="403" t="s">
        <v>694</v>
      </c>
      <c r="E39" s="403" t="s">
        <v>700</v>
      </c>
      <c r="F39" s="2"/>
      <c r="G39" s="2"/>
      <c r="H39" s="2"/>
      <c r="I39" s="2"/>
      <c r="J39" s="2"/>
      <c r="K39" s="2"/>
      <c r="L39" s="2"/>
      <c r="M39" s="2"/>
      <c r="N39" s="2"/>
    </row>
    <row r="40" spans="1:14" ht="24" customHeight="1">
      <c r="A40" s="144"/>
      <c r="B40" s="403" t="s">
        <v>317</v>
      </c>
      <c r="C40" s="403" t="s">
        <v>318</v>
      </c>
      <c r="D40" s="403" t="s">
        <v>274</v>
      </c>
      <c r="E40" s="404"/>
      <c r="F40" s="2"/>
      <c r="G40" s="2"/>
      <c r="H40" s="2"/>
      <c r="I40" s="2"/>
      <c r="J40" s="2"/>
      <c r="K40" s="2"/>
      <c r="L40" s="2"/>
      <c r="M40" s="2"/>
      <c r="N40" s="2"/>
    </row>
    <row r="41" spans="1:14" ht="24" customHeight="1" thickBot="1">
      <c r="A41" s="148"/>
      <c r="B41" s="400" t="s">
        <v>319</v>
      </c>
      <c r="C41" s="400"/>
      <c r="D41" s="400"/>
      <c r="E41" s="400"/>
      <c r="F41" s="2"/>
      <c r="G41" s="2"/>
      <c r="H41" s="2"/>
      <c r="I41" s="2"/>
      <c r="J41" s="2"/>
      <c r="K41" s="2"/>
      <c r="L41" s="2"/>
      <c r="M41" s="2"/>
      <c r="N41" s="2"/>
    </row>
    <row r="42" spans="1:14" ht="36" customHeight="1">
      <c r="A42" s="144"/>
      <c r="B42" s="403" t="s">
        <v>320</v>
      </c>
      <c r="C42" s="403" t="s">
        <v>321</v>
      </c>
      <c r="D42" s="403" t="s">
        <v>274</v>
      </c>
      <c r="E42" s="403"/>
      <c r="F42" s="2"/>
      <c r="G42" s="2"/>
      <c r="H42" s="2"/>
      <c r="I42" s="2"/>
      <c r="J42" s="2"/>
      <c r="K42" s="2"/>
      <c r="L42" s="2"/>
      <c r="M42" s="2"/>
      <c r="N42" s="2"/>
    </row>
    <row r="43" spans="1:14" ht="24" customHeight="1">
      <c r="A43" s="144"/>
      <c r="B43" s="403" t="s">
        <v>322</v>
      </c>
      <c r="C43" s="403" t="s">
        <v>323</v>
      </c>
      <c r="D43" s="403" t="s">
        <v>274</v>
      </c>
      <c r="E43" s="404"/>
      <c r="F43" s="2"/>
      <c r="G43" s="2"/>
      <c r="H43" s="2"/>
      <c r="I43" s="2"/>
      <c r="J43" s="2"/>
      <c r="K43" s="2"/>
      <c r="L43" s="2"/>
      <c r="M43" s="2"/>
      <c r="N43" s="2"/>
    </row>
    <row r="44" spans="1:14" ht="24" customHeight="1" thickBot="1">
      <c r="A44" s="148"/>
      <c r="B44" s="400" t="s">
        <v>324</v>
      </c>
      <c r="C44" s="400"/>
      <c r="D44" s="400"/>
      <c r="E44" s="400"/>
      <c r="F44" s="2"/>
      <c r="G44" s="2"/>
      <c r="H44" s="2"/>
      <c r="I44" s="2"/>
      <c r="J44" s="2"/>
      <c r="K44" s="2"/>
      <c r="L44" s="2"/>
      <c r="M44" s="2"/>
      <c r="N44" s="2"/>
    </row>
    <row r="45" spans="1:14" ht="44.25" customHeight="1">
      <c r="A45" s="144"/>
      <c r="B45" s="401" t="s">
        <v>325</v>
      </c>
      <c r="C45" s="401" t="s">
        <v>326</v>
      </c>
      <c r="D45" s="401" t="s">
        <v>0</v>
      </c>
      <c r="E45" s="416" t="s">
        <v>327</v>
      </c>
      <c r="F45" s="2"/>
      <c r="G45" s="2"/>
      <c r="H45" s="2"/>
      <c r="I45" s="2"/>
      <c r="J45" s="2"/>
      <c r="K45" s="2"/>
      <c r="L45" s="2"/>
      <c r="M45" s="2"/>
      <c r="N45" s="2"/>
    </row>
    <row r="46" spans="1:14" ht="24" customHeight="1">
      <c r="A46" s="144"/>
      <c r="B46" s="413"/>
      <c r="C46" s="413"/>
      <c r="D46" s="413" t="s">
        <v>694</v>
      </c>
      <c r="E46" s="413" t="s">
        <v>701</v>
      </c>
      <c r="F46" s="2"/>
      <c r="G46" s="2"/>
      <c r="H46" s="2"/>
      <c r="I46" s="2"/>
      <c r="J46" s="2"/>
      <c r="K46" s="2"/>
      <c r="L46" s="2"/>
      <c r="M46" s="2"/>
      <c r="N46" s="2"/>
    </row>
    <row r="47" spans="1:14">
      <c r="A47" s="144"/>
      <c r="B47" s="402"/>
      <c r="C47" s="402"/>
      <c r="D47" s="402" t="s">
        <v>694</v>
      </c>
      <c r="E47" s="402" t="s">
        <v>702</v>
      </c>
      <c r="F47" s="2"/>
      <c r="G47" s="2"/>
      <c r="H47" s="2"/>
      <c r="I47" s="2"/>
      <c r="J47" s="2"/>
      <c r="K47" s="2"/>
      <c r="L47" s="2"/>
      <c r="M47" s="2"/>
      <c r="N47" s="2"/>
    </row>
    <row r="48" spans="1:14" ht="24" customHeight="1" thickBot="1">
      <c r="A48" s="148"/>
      <c r="B48" s="400" t="s">
        <v>329</v>
      </c>
      <c r="C48" s="400"/>
      <c r="D48" s="400"/>
      <c r="E48" s="400"/>
      <c r="F48" s="2"/>
      <c r="G48" s="2"/>
      <c r="H48" s="2"/>
      <c r="I48" s="2"/>
      <c r="J48" s="2"/>
      <c r="K48" s="2"/>
      <c r="L48" s="2"/>
      <c r="M48" s="2"/>
      <c r="N48" s="2"/>
    </row>
    <row r="49" spans="1:14" ht="36" customHeight="1">
      <c r="A49" s="144"/>
      <c r="B49" s="403" t="s">
        <v>330</v>
      </c>
      <c r="C49" s="403" t="s">
        <v>331</v>
      </c>
      <c r="D49" s="403" t="s">
        <v>694</v>
      </c>
      <c r="E49" s="403" t="s">
        <v>703</v>
      </c>
      <c r="F49" s="2"/>
      <c r="G49" s="2"/>
      <c r="H49" s="2"/>
      <c r="I49" s="2"/>
      <c r="J49" s="2"/>
      <c r="K49" s="2"/>
      <c r="L49" s="2"/>
      <c r="M49" s="2"/>
      <c r="N49" s="2"/>
    </row>
    <row r="50" spans="1:14" ht="36" customHeight="1">
      <c r="A50" s="144"/>
      <c r="B50" s="403" t="s">
        <v>332</v>
      </c>
      <c r="C50" s="403" t="s">
        <v>333</v>
      </c>
      <c r="D50" s="406" t="s">
        <v>290</v>
      </c>
      <c r="E50" s="404"/>
      <c r="F50" s="2"/>
      <c r="G50" s="2"/>
      <c r="H50" s="2"/>
      <c r="I50" s="2"/>
      <c r="J50" s="2"/>
      <c r="K50" s="2"/>
      <c r="L50" s="2"/>
      <c r="M50" s="2"/>
      <c r="N50" s="2"/>
    </row>
    <row r="51" spans="1:14" ht="24" customHeight="1" thickBot="1">
      <c r="A51" s="148"/>
      <c r="B51" s="400" t="s">
        <v>334</v>
      </c>
      <c r="C51" s="400"/>
      <c r="D51" s="400"/>
      <c r="E51" s="400"/>
      <c r="F51" s="2"/>
      <c r="G51" s="2"/>
      <c r="H51" s="2"/>
      <c r="I51" s="2"/>
      <c r="J51" s="2"/>
      <c r="K51" s="2"/>
      <c r="L51" s="2"/>
      <c r="M51" s="2"/>
      <c r="N51" s="2"/>
    </row>
    <row r="52" spans="1:14" ht="66" customHeight="1">
      <c r="A52" s="144"/>
      <c r="B52" s="403" t="s">
        <v>335</v>
      </c>
      <c r="C52" s="403" t="s">
        <v>336</v>
      </c>
      <c r="D52" s="402" t="s">
        <v>0</v>
      </c>
      <c r="E52" s="412" t="s">
        <v>299</v>
      </c>
      <c r="F52" s="2"/>
      <c r="G52" s="2"/>
      <c r="H52" s="2"/>
      <c r="I52" s="2"/>
      <c r="J52" s="2"/>
      <c r="K52" s="2"/>
      <c r="L52" s="2"/>
      <c r="M52" s="2"/>
      <c r="N52" s="2"/>
    </row>
    <row r="53" spans="1:14" ht="36" customHeight="1">
      <c r="A53" s="144"/>
      <c r="B53" s="403" t="s">
        <v>335</v>
      </c>
      <c r="C53" s="403" t="s">
        <v>337</v>
      </c>
      <c r="D53" s="403" t="s">
        <v>694</v>
      </c>
      <c r="E53" s="404" t="s">
        <v>704</v>
      </c>
      <c r="F53" s="2"/>
      <c r="G53" s="2"/>
      <c r="H53" s="2"/>
      <c r="I53" s="2"/>
      <c r="J53" s="2"/>
      <c r="K53" s="2"/>
      <c r="L53" s="2"/>
      <c r="M53" s="2"/>
      <c r="N53" s="2"/>
    </row>
    <row r="54" spans="1:14" ht="36" customHeight="1">
      <c r="A54" s="144"/>
      <c r="B54" s="403" t="s">
        <v>338</v>
      </c>
      <c r="C54" s="403" t="s">
        <v>339</v>
      </c>
      <c r="D54" s="403" t="s">
        <v>694</v>
      </c>
      <c r="E54" s="404" t="s">
        <v>704</v>
      </c>
      <c r="F54" s="2"/>
      <c r="G54" s="2"/>
      <c r="H54" s="2"/>
      <c r="I54" s="2"/>
      <c r="J54" s="2"/>
      <c r="K54" s="2"/>
      <c r="L54" s="2"/>
      <c r="M54" s="2"/>
      <c r="N54" s="2"/>
    </row>
    <row r="55" spans="1:14" ht="24" customHeight="1" thickBot="1">
      <c r="A55" s="148"/>
      <c r="B55" s="400" t="s">
        <v>340</v>
      </c>
      <c r="C55" s="400"/>
      <c r="D55" s="400"/>
      <c r="E55" s="400"/>
      <c r="F55" s="2"/>
      <c r="G55" s="2"/>
      <c r="H55" s="2"/>
      <c r="I55" s="2"/>
      <c r="J55" s="2"/>
      <c r="K55" s="2"/>
      <c r="L55" s="2"/>
      <c r="M55" s="2"/>
      <c r="N55" s="2"/>
    </row>
    <row r="56" spans="1:14" ht="30">
      <c r="A56" s="144"/>
      <c r="B56" s="403" t="s">
        <v>341</v>
      </c>
      <c r="C56" s="403" t="s">
        <v>342</v>
      </c>
      <c r="D56" s="403" t="s">
        <v>694</v>
      </c>
      <c r="E56" s="413" t="s">
        <v>705</v>
      </c>
      <c r="F56" s="2"/>
      <c r="G56" s="2"/>
      <c r="H56" s="2"/>
      <c r="I56" s="2"/>
      <c r="J56" s="2"/>
      <c r="K56" s="2"/>
      <c r="L56" s="2"/>
      <c r="M56" s="2"/>
      <c r="N56" s="2"/>
    </row>
    <row r="57" spans="1:14" ht="30">
      <c r="A57" s="144"/>
      <c r="B57" s="403" t="s">
        <v>343</v>
      </c>
      <c r="C57" s="403" t="s">
        <v>344</v>
      </c>
      <c r="D57" s="403" t="s">
        <v>0</v>
      </c>
      <c r="E57" s="417" t="s">
        <v>327</v>
      </c>
      <c r="F57" s="2"/>
      <c r="G57" s="2"/>
      <c r="H57" s="2"/>
      <c r="I57" s="2"/>
      <c r="J57" s="2"/>
      <c r="K57" s="2"/>
      <c r="L57" s="2"/>
      <c r="M57" s="2"/>
      <c r="N57" s="2"/>
    </row>
    <row r="58" spans="1:14">
      <c r="A58" s="2"/>
      <c r="B58" s="2"/>
      <c r="C58" s="2"/>
      <c r="D58" s="2"/>
      <c r="E58" s="2"/>
      <c r="F58" s="2"/>
      <c r="G58" s="2"/>
      <c r="H58" s="2"/>
      <c r="I58" s="2"/>
      <c r="J58" s="2"/>
      <c r="K58" s="2"/>
      <c r="L58" s="2"/>
      <c r="M58" s="2"/>
      <c r="N58" s="2"/>
    </row>
    <row r="59" spans="1:14">
      <c r="A59" s="2"/>
      <c r="B59" s="2"/>
      <c r="C59" s="2"/>
      <c r="D59" s="2"/>
      <c r="E59" s="2"/>
      <c r="F59" s="2"/>
      <c r="G59" s="2"/>
      <c r="H59" s="2"/>
      <c r="I59" s="2"/>
      <c r="J59" s="2"/>
      <c r="K59" s="2"/>
      <c r="L59" s="2"/>
      <c r="M59" s="2"/>
      <c r="N59" s="2"/>
    </row>
    <row r="60" spans="1:14">
      <c r="A60" s="2"/>
      <c r="B60" s="2"/>
      <c r="C60" s="2"/>
      <c r="D60" s="2"/>
      <c r="E60" s="2"/>
      <c r="F60" s="2"/>
      <c r="G60" s="2"/>
      <c r="H60" s="2"/>
      <c r="I60" s="2"/>
      <c r="J60" s="2"/>
      <c r="K60" s="2"/>
      <c r="L60" s="2"/>
      <c r="M60" s="2"/>
      <c r="N60" s="2"/>
    </row>
    <row r="61" spans="1:14">
      <c r="A61" s="2"/>
      <c r="B61" s="2"/>
      <c r="C61" s="2"/>
      <c r="D61" s="2"/>
      <c r="E61" s="2"/>
      <c r="F61" s="2"/>
      <c r="G61" s="2"/>
      <c r="H61" s="2"/>
      <c r="I61" s="2"/>
      <c r="J61" s="2"/>
      <c r="K61" s="2"/>
      <c r="L61" s="2"/>
      <c r="M61" s="2"/>
      <c r="N61" s="2"/>
    </row>
    <row r="62" spans="1:14">
      <c r="A62" s="2"/>
      <c r="B62" s="2"/>
      <c r="C62" s="2"/>
      <c r="D62" s="2"/>
      <c r="E62" s="2"/>
      <c r="F62" s="2"/>
      <c r="G62" s="2"/>
      <c r="H62" s="2"/>
      <c r="I62" s="2"/>
      <c r="J62" s="2"/>
      <c r="K62" s="2"/>
      <c r="L62" s="2"/>
      <c r="M62" s="2"/>
      <c r="N62" s="2"/>
    </row>
    <row r="63" spans="1:14">
      <c r="A63" s="2"/>
      <c r="B63" s="2"/>
      <c r="C63" s="2"/>
      <c r="D63" s="2"/>
      <c r="E63" s="2"/>
      <c r="F63" s="2"/>
      <c r="G63" s="2"/>
      <c r="H63" s="2"/>
      <c r="I63" s="2"/>
      <c r="J63" s="2"/>
      <c r="K63" s="2"/>
      <c r="L63" s="2"/>
      <c r="M63" s="2"/>
      <c r="N63" s="2"/>
    </row>
    <row r="64" spans="1:14">
      <c r="A64" s="2"/>
      <c r="B64" s="2"/>
      <c r="C64" s="2"/>
      <c r="D64" s="2"/>
      <c r="E64" s="2"/>
      <c r="F64" s="2"/>
      <c r="G64" s="2"/>
      <c r="H64" s="2"/>
      <c r="I64" s="2"/>
      <c r="J64" s="2"/>
      <c r="K64" s="2"/>
      <c r="L64" s="2"/>
      <c r="M64" s="2"/>
      <c r="N64" s="2"/>
    </row>
    <row r="65" spans="1:14">
      <c r="A65" s="2"/>
      <c r="B65" s="2"/>
      <c r="C65" s="2"/>
      <c r="D65" s="2"/>
      <c r="E65" s="2"/>
      <c r="F65" s="2"/>
      <c r="G65" s="2"/>
      <c r="H65" s="2"/>
      <c r="I65" s="2"/>
      <c r="J65" s="2"/>
      <c r="K65" s="2"/>
      <c r="L65" s="2"/>
      <c r="M65" s="2"/>
      <c r="N65" s="2"/>
    </row>
    <row r="66" spans="1:14">
      <c r="A66" s="2"/>
      <c r="B66" s="2"/>
      <c r="C66" s="2"/>
      <c r="D66" s="2"/>
      <c r="E66" s="2"/>
      <c r="F66" s="2"/>
      <c r="G66" s="2"/>
      <c r="H66" s="2"/>
      <c r="I66" s="2"/>
      <c r="J66" s="2"/>
      <c r="K66" s="2"/>
      <c r="L66" s="2"/>
      <c r="M66" s="2"/>
      <c r="N66" s="2"/>
    </row>
    <row r="67" spans="1:14">
      <c r="A67" s="2"/>
      <c r="B67" s="2"/>
      <c r="C67" s="2"/>
      <c r="D67" s="2"/>
      <c r="E67" s="2"/>
      <c r="F67" s="2"/>
      <c r="G67" s="2"/>
      <c r="H67" s="2"/>
      <c r="I67" s="2"/>
      <c r="J67" s="2"/>
      <c r="K67" s="2"/>
      <c r="L67" s="2"/>
      <c r="M67" s="2"/>
      <c r="N67" s="2"/>
    </row>
    <row r="68" spans="1:14">
      <c r="A68" s="2"/>
      <c r="B68" s="2"/>
      <c r="C68" s="2"/>
      <c r="D68" s="2"/>
      <c r="E68" s="2"/>
      <c r="F68" s="2"/>
      <c r="G68" s="2"/>
      <c r="H68" s="2"/>
      <c r="I68" s="2"/>
      <c r="J68" s="2"/>
      <c r="K68" s="2"/>
      <c r="L68" s="2"/>
      <c r="M68" s="2"/>
      <c r="N68" s="2"/>
    </row>
    <row r="69" spans="1:14">
      <c r="A69" s="2"/>
      <c r="B69" s="2"/>
      <c r="C69" s="2"/>
      <c r="D69" s="2"/>
      <c r="E69" s="2"/>
      <c r="F69" s="2"/>
      <c r="G69" s="2"/>
      <c r="H69" s="2"/>
      <c r="I69" s="2"/>
      <c r="J69" s="2"/>
      <c r="K69" s="2"/>
      <c r="L69" s="2"/>
      <c r="M69" s="2"/>
      <c r="N69" s="2"/>
    </row>
    <row r="70" spans="1:14">
      <c r="A70" s="2"/>
      <c r="B70" s="2"/>
      <c r="C70" s="2"/>
      <c r="D70" s="2"/>
      <c r="E70" s="2"/>
      <c r="F70" s="2"/>
      <c r="G70" s="2"/>
      <c r="H70" s="2"/>
      <c r="I70" s="2"/>
      <c r="J70" s="2"/>
      <c r="K70" s="2"/>
      <c r="L70" s="2"/>
      <c r="M70" s="2"/>
      <c r="N70" s="2"/>
    </row>
    <row r="71" spans="1:14">
      <c r="A71" s="2"/>
      <c r="B71" s="2"/>
      <c r="C71" s="2"/>
      <c r="D71" s="2"/>
      <c r="E71" s="2"/>
      <c r="F71" s="2"/>
      <c r="G71" s="2"/>
      <c r="H71" s="2"/>
      <c r="I71" s="2"/>
      <c r="J71" s="2"/>
      <c r="K71" s="2"/>
      <c r="L71" s="2"/>
      <c r="M71" s="2"/>
      <c r="N71" s="2"/>
    </row>
    <row r="72" spans="1:14">
      <c r="A72" s="2"/>
      <c r="B72" s="2"/>
      <c r="C72" s="2"/>
      <c r="D72" s="2"/>
      <c r="E72" s="2"/>
      <c r="F72" s="2"/>
      <c r="G72" s="2"/>
      <c r="H72" s="2"/>
      <c r="I72" s="2"/>
      <c r="J72" s="2"/>
      <c r="K72" s="2"/>
      <c r="L72" s="2"/>
      <c r="M72" s="2"/>
      <c r="N72" s="2"/>
    </row>
    <row r="73" spans="1:14">
      <c r="A73" s="2"/>
      <c r="B73" s="2"/>
      <c r="C73" s="2"/>
      <c r="D73" s="2"/>
      <c r="E73" s="2"/>
      <c r="F73" s="2"/>
      <c r="G73" s="2"/>
      <c r="H73" s="2"/>
      <c r="I73" s="2"/>
      <c r="J73" s="2"/>
      <c r="K73" s="2"/>
      <c r="L73" s="2"/>
      <c r="M73" s="2"/>
      <c r="N73" s="2"/>
    </row>
    <row r="74" spans="1:14">
      <c r="A74" s="2"/>
      <c r="B74" s="2"/>
      <c r="C74" s="2"/>
      <c r="D74" s="2"/>
      <c r="E74" s="2"/>
      <c r="F74" s="2"/>
      <c r="G74" s="2"/>
      <c r="H74" s="2"/>
      <c r="I74" s="2"/>
      <c r="J74" s="2"/>
      <c r="K74" s="2"/>
      <c r="L74" s="2"/>
      <c r="M74" s="2"/>
      <c r="N74" s="2"/>
    </row>
    <row r="75" spans="1:14">
      <c r="A75" s="2"/>
      <c r="B75" s="2"/>
      <c r="C75" s="2"/>
      <c r="D75" s="2"/>
      <c r="E75" s="2"/>
      <c r="F75" s="2"/>
      <c r="G75" s="2"/>
      <c r="H75" s="2"/>
      <c r="I75" s="2"/>
      <c r="J75" s="2"/>
      <c r="K75" s="2"/>
      <c r="L75" s="2"/>
      <c r="M75" s="2"/>
      <c r="N75" s="2"/>
    </row>
    <row r="76" spans="1:14">
      <c r="A76" s="2"/>
      <c r="B76" s="2"/>
      <c r="C76" s="2"/>
      <c r="D76" s="2"/>
      <c r="E76" s="2"/>
      <c r="F76" s="2"/>
      <c r="G76" s="2"/>
      <c r="H76" s="2"/>
      <c r="I76" s="2"/>
      <c r="J76" s="2"/>
      <c r="K76" s="2"/>
      <c r="L76" s="2"/>
      <c r="M76" s="2"/>
      <c r="N76" s="2"/>
    </row>
    <row r="77" spans="1:14">
      <c r="A77" s="2"/>
      <c r="B77" s="2"/>
      <c r="C77" s="2"/>
      <c r="D77" s="2"/>
      <c r="E77" s="2"/>
      <c r="F77" s="2"/>
      <c r="G77" s="2"/>
      <c r="H77" s="2"/>
      <c r="I77" s="2"/>
      <c r="J77" s="2"/>
      <c r="K77" s="2"/>
      <c r="L77" s="2"/>
      <c r="M77" s="2"/>
      <c r="N77" s="2"/>
    </row>
    <row r="78" spans="1:14">
      <c r="A78" s="2"/>
      <c r="B78" s="2"/>
      <c r="C78" s="2"/>
      <c r="D78" s="2"/>
      <c r="E78" s="2"/>
      <c r="F78" s="2"/>
      <c r="G78" s="2"/>
      <c r="H78" s="2"/>
      <c r="I78" s="2"/>
      <c r="J78" s="2"/>
      <c r="K78" s="2"/>
      <c r="L78" s="2"/>
      <c r="M78" s="2"/>
      <c r="N78" s="2"/>
    </row>
    <row r="79" spans="1:14">
      <c r="A79" s="2"/>
      <c r="B79" s="2"/>
      <c r="C79" s="2"/>
      <c r="D79" s="2"/>
      <c r="E79" s="2"/>
      <c r="F79" s="2"/>
      <c r="G79" s="2"/>
      <c r="H79" s="2"/>
      <c r="I79" s="2"/>
      <c r="J79" s="2"/>
      <c r="K79" s="2"/>
      <c r="L79" s="2"/>
      <c r="M79" s="2"/>
      <c r="N79" s="2"/>
    </row>
    <row r="80" spans="1:14">
      <c r="A80" s="2"/>
      <c r="B80" s="2"/>
      <c r="C80" s="2"/>
      <c r="D80" s="2"/>
      <c r="E80" s="2"/>
      <c r="F80" s="2"/>
      <c r="G80" s="2"/>
      <c r="H80" s="2"/>
      <c r="I80" s="2"/>
      <c r="J80" s="2"/>
      <c r="K80" s="2"/>
      <c r="L80" s="2"/>
      <c r="M80" s="2"/>
      <c r="N80" s="2"/>
    </row>
    <row r="81" spans="1:14">
      <c r="A81" s="2"/>
      <c r="B81" s="2"/>
      <c r="C81" s="2"/>
      <c r="D81" s="2"/>
      <c r="E81" s="2"/>
      <c r="F81" s="2"/>
      <c r="G81" s="2"/>
      <c r="H81" s="2"/>
      <c r="I81" s="2"/>
      <c r="J81" s="2"/>
      <c r="K81" s="2"/>
      <c r="L81" s="2"/>
      <c r="M81" s="2"/>
      <c r="N81" s="2"/>
    </row>
    <row r="82" spans="1:14">
      <c r="A82" s="2"/>
      <c r="B82" s="2"/>
      <c r="C82" s="2"/>
      <c r="D82" s="2"/>
      <c r="E82" s="2"/>
      <c r="F82" s="2"/>
      <c r="G82" s="2"/>
      <c r="H82" s="2"/>
      <c r="I82" s="2"/>
      <c r="J82" s="2"/>
      <c r="K82" s="2"/>
      <c r="L82" s="2"/>
      <c r="M82" s="2"/>
      <c r="N82" s="2"/>
    </row>
    <row r="83" spans="1:14">
      <c r="A83" s="2"/>
      <c r="B83" s="2"/>
      <c r="C83" s="2"/>
      <c r="D83" s="2"/>
      <c r="E83" s="2"/>
      <c r="F83" s="2"/>
      <c r="G83" s="2"/>
      <c r="H83" s="2"/>
      <c r="I83" s="2"/>
      <c r="J83" s="2"/>
      <c r="K83" s="2"/>
      <c r="L83" s="2"/>
      <c r="M83" s="2"/>
      <c r="N83" s="2"/>
    </row>
    <row r="84" spans="1:14">
      <c r="A84" s="2"/>
      <c r="B84" s="2"/>
      <c r="C84" s="2"/>
      <c r="D84" s="2"/>
      <c r="E84" s="2"/>
      <c r="F84" s="2"/>
      <c r="G84" s="2"/>
      <c r="H84" s="2"/>
      <c r="I84" s="2"/>
      <c r="J84" s="2"/>
      <c r="K84" s="2"/>
      <c r="L84" s="2"/>
      <c r="M84" s="2"/>
      <c r="N84" s="2"/>
    </row>
    <row r="85" spans="1:14">
      <c r="A85" s="2"/>
      <c r="B85" s="2"/>
      <c r="C85" s="2"/>
      <c r="D85" s="2"/>
      <c r="E85" s="2"/>
      <c r="F85" s="2"/>
      <c r="G85" s="2"/>
      <c r="H85" s="2"/>
      <c r="I85" s="2"/>
      <c r="J85" s="2"/>
      <c r="K85" s="2"/>
      <c r="L85" s="2"/>
      <c r="M85" s="2"/>
      <c r="N85" s="2"/>
    </row>
    <row r="86" spans="1:14">
      <c r="A86" s="2"/>
      <c r="B86" s="2"/>
      <c r="C86" s="2"/>
      <c r="D86" s="2"/>
      <c r="E86" s="2"/>
      <c r="F86" s="2"/>
      <c r="G86" s="2"/>
      <c r="H86" s="2"/>
      <c r="I86" s="2"/>
      <c r="J86" s="2"/>
      <c r="K86" s="2"/>
      <c r="L86" s="2"/>
      <c r="M86" s="2"/>
      <c r="N86" s="2"/>
    </row>
    <row r="87" spans="1:14">
      <c r="A87" s="2"/>
      <c r="B87" s="2"/>
      <c r="C87" s="2"/>
      <c r="D87" s="2"/>
      <c r="E87" s="2"/>
      <c r="F87" s="2"/>
      <c r="G87" s="2"/>
      <c r="H87" s="2"/>
      <c r="I87" s="2"/>
      <c r="J87" s="2"/>
      <c r="K87" s="2"/>
      <c r="L87" s="2"/>
      <c r="M87" s="2"/>
      <c r="N87" s="2"/>
    </row>
    <row r="88" spans="1:14">
      <c r="A88" s="2"/>
      <c r="B88" s="2"/>
      <c r="C88" s="2"/>
      <c r="D88" s="2"/>
      <c r="E88" s="2"/>
      <c r="F88" s="2"/>
      <c r="G88" s="2"/>
      <c r="H88" s="2"/>
      <c r="I88" s="2"/>
      <c r="J88" s="2"/>
      <c r="K88" s="2"/>
      <c r="L88" s="2"/>
      <c r="M88" s="2"/>
      <c r="N88" s="2"/>
    </row>
    <row r="89" spans="1:14">
      <c r="A89" s="2"/>
      <c r="B89" s="2"/>
      <c r="C89" s="2"/>
      <c r="D89" s="2"/>
      <c r="E89" s="2"/>
      <c r="F89" s="2"/>
      <c r="G89" s="2"/>
      <c r="H89" s="2"/>
      <c r="I89" s="2"/>
      <c r="J89" s="2"/>
      <c r="K89" s="2"/>
      <c r="L89" s="2"/>
      <c r="M89" s="2"/>
      <c r="N89" s="2"/>
    </row>
    <row r="90" spans="1:14">
      <c r="A90" s="2"/>
      <c r="B90" s="2"/>
      <c r="C90" s="2"/>
      <c r="D90" s="2"/>
      <c r="E90" s="2"/>
      <c r="F90" s="2"/>
      <c r="G90" s="2"/>
      <c r="H90" s="2"/>
      <c r="I90" s="2"/>
      <c r="J90" s="2"/>
      <c r="K90" s="2"/>
      <c r="L90" s="2"/>
      <c r="M90" s="2"/>
      <c r="N90" s="2"/>
    </row>
    <row r="91" spans="1:14">
      <c r="A91" s="2"/>
      <c r="B91" s="2"/>
      <c r="C91" s="2"/>
      <c r="D91" s="2"/>
      <c r="E91" s="2"/>
      <c r="F91" s="2"/>
      <c r="G91" s="2"/>
      <c r="H91" s="2"/>
      <c r="I91" s="2"/>
      <c r="J91" s="2"/>
      <c r="K91" s="2"/>
      <c r="L91" s="2"/>
      <c r="M91" s="2"/>
      <c r="N91" s="2"/>
    </row>
    <row r="92" spans="1:14">
      <c r="A92" s="2"/>
      <c r="B92" s="2"/>
      <c r="C92" s="2"/>
      <c r="D92" s="2"/>
      <c r="E92" s="2"/>
      <c r="F92" s="2"/>
      <c r="G92" s="2"/>
      <c r="H92" s="2"/>
      <c r="I92" s="2"/>
      <c r="J92" s="2"/>
      <c r="K92" s="2"/>
      <c r="L92" s="2"/>
      <c r="M92" s="2"/>
      <c r="N92" s="2"/>
    </row>
    <row r="93" spans="1:14">
      <c r="A93" s="2"/>
      <c r="B93" s="2"/>
      <c r="C93" s="2"/>
      <c r="D93" s="2"/>
      <c r="E93" s="2"/>
      <c r="F93" s="2"/>
      <c r="G93" s="2"/>
      <c r="H93" s="2"/>
      <c r="I93" s="2"/>
      <c r="J93" s="2"/>
      <c r="K93" s="2"/>
      <c r="L93" s="2"/>
      <c r="M93" s="2"/>
      <c r="N93" s="2"/>
    </row>
    <row r="94" spans="1:14">
      <c r="A94" s="2"/>
      <c r="B94" s="2"/>
      <c r="C94" s="2"/>
      <c r="D94" s="2"/>
      <c r="E94" s="2"/>
      <c r="F94" s="2"/>
      <c r="G94" s="2"/>
      <c r="H94" s="2"/>
      <c r="I94" s="2"/>
      <c r="J94" s="2"/>
      <c r="K94" s="2"/>
      <c r="L94" s="2"/>
      <c r="M94" s="2"/>
      <c r="N94" s="2"/>
    </row>
    <row r="95" spans="1:14">
      <c r="A95" s="2"/>
      <c r="B95" s="2"/>
      <c r="C95" s="2"/>
      <c r="D95" s="2"/>
      <c r="E95" s="2"/>
      <c r="F95" s="2"/>
      <c r="G95" s="2"/>
      <c r="H95" s="2"/>
      <c r="I95" s="2"/>
      <c r="J95" s="2"/>
      <c r="K95" s="2"/>
      <c r="L95" s="2"/>
      <c r="M95" s="2"/>
      <c r="N95" s="2"/>
    </row>
    <row r="96" spans="1:14">
      <c r="A96" s="2"/>
      <c r="B96" s="2"/>
      <c r="C96" s="2"/>
      <c r="D96" s="2"/>
      <c r="E96" s="2"/>
      <c r="F96" s="2"/>
      <c r="G96" s="2"/>
      <c r="H96" s="2"/>
      <c r="I96" s="2"/>
      <c r="J96" s="2"/>
      <c r="K96" s="2"/>
      <c r="L96" s="2"/>
      <c r="M96" s="2"/>
      <c r="N96" s="2"/>
    </row>
    <row r="97" spans="1:14">
      <c r="A97" s="2"/>
      <c r="B97" s="2"/>
      <c r="C97" s="2"/>
      <c r="D97" s="2"/>
      <c r="E97" s="2"/>
      <c r="F97" s="2"/>
      <c r="G97" s="2"/>
      <c r="H97" s="2"/>
      <c r="I97" s="2"/>
      <c r="J97" s="2"/>
      <c r="K97" s="2"/>
      <c r="L97" s="2"/>
      <c r="M97" s="2"/>
      <c r="N97" s="2"/>
    </row>
    <row r="98" spans="1:14">
      <c r="A98" s="2"/>
      <c r="B98" s="2"/>
      <c r="C98" s="2"/>
      <c r="D98" s="2"/>
      <c r="E98" s="2"/>
      <c r="F98" s="2"/>
      <c r="G98" s="2"/>
      <c r="H98" s="2"/>
      <c r="I98" s="2"/>
      <c r="J98" s="2"/>
      <c r="K98" s="2"/>
      <c r="L98" s="2"/>
      <c r="M98" s="2"/>
      <c r="N98" s="2"/>
    </row>
    <row r="99" spans="1:14">
      <c r="A99" s="2"/>
      <c r="B99" s="2"/>
      <c r="C99" s="2"/>
      <c r="D99" s="2"/>
      <c r="E99" s="2"/>
      <c r="F99" s="2"/>
      <c r="G99" s="2"/>
      <c r="H99" s="2"/>
      <c r="I99" s="2"/>
      <c r="J99" s="2"/>
      <c r="K99" s="2"/>
      <c r="L99" s="2"/>
      <c r="M99" s="2"/>
      <c r="N99" s="2"/>
    </row>
    <row r="100" spans="1:14">
      <c r="A100" s="2"/>
      <c r="B100" s="2"/>
      <c r="C100" s="2"/>
      <c r="D100" s="2"/>
      <c r="E100" s="2"/>
      <c r="F100" s="2"/>
      <c r="G100" s="2"/>
      <c r="H100" s="2"/>
      <c r="I100" s="2"/>
      <c r="J100" s="2"/>
      <c r="K100" s="2"/>
      <c r="L100" s="2"/>
      <c r="M100" s="2"/>
      <c r="N100" s="2"/>
    </row>
    <row r="101" spans="1:14">
      <c r="A101" s="2"/>
      <c r="B101" s="2"/>
      <c r="C101" s="2"/>
      <c r="D101" s="2"/>
      <c r="E101" s="2"/>
      <c r="F101" s="2"/>
      <c r="G101" s="2"/>
      <c r="H101" s="2"/>
      <c r="I101" s="2"/>
      <c r="J101" s="2"/>
      <c r="K101" s="2"/>
      <c r="L101" s="2"/>
      <c r="M101" s="2"/>
      <c r="N101" s="2"/>
    </row>
    <row r="102" spans="1:14">
      <c r="A102" s="2"/>
      <c r="B102" s="2"/>
      <c r="C102" s="2"/>
      <c r="D102" s="2"/>
      <c r="E102" s="2"/>
      <c r="F102" s="2"/>
      <c r="G102" s="2"/>
      <c r="H102" s="2"/>
      <c r="I102" s="2"/>
      <c r="J102" s="2"/>
      <c r="K102" s="2"/>
      <c r="L102" s="2"/>
      <c r="M102" s="2"/>
      <c r="N102" s="2"/>
    </row>
    <row r="103" spans="1:14">
      <c r="A103" s="2"/>
      <c r="B103" s="2"/>
      <c r="C103" s="2"/>
      <c r="D103" s="2"/>
      <c r="E103" s="2"/>
      <c r="F103" s="2"/>
      <c r="G103" s="2"/>
      <c r="H103" s="2"/>
      <c r="I103" s="2"/>
      <c r="J103" s="2"/>
      <c r="K103" s="2"/>
      <c r="L103" s="2"/>
      <c r="M103" s="2"/>
      <c r="N103" s="2"/>
    </row>
    <row r="104" spans="1:14">
      <c r="A104" s="2"/>
      <c r="B104" s="2"/>
      <c r="C104" s="2"/>
      <c r="D104" s="2"/>
      <c r="E104" s="2"/>
      <c r="F104" s="2"/>
      <c r="G104" s="2"/>
      <c r="H104" s="2"/>
      <c r="I104" s="2"/>
      <c r="J104" s="2"/>
      <c r="K104" s="2"/>
      <c r="L104" s="2"/>
      <c r="M104" s="2"/>
      <c r="N104" s="2"/>
    </row>
    <row r="105" spans="1:14">
      <c r="A105" s="2"/>
      <c r="B105" s="2"/>
      <c r="C105" s="2"/>
      <c r="D105" s="2"/>
      <c r="E105" s="2"/>
      <c r="F105" s="2"/>
      <c r="G105" s="2"/>
      <c r="H105" s="2"/>
      <c r="I105" s="2"/>
      <c r="J105" s="2"/>
      <c r="K105" s="2"/>
      <c r="L105" s="2"/>
      <c r="M105" s="2"/>
      <c r="N105" s="2"/>
    </row>
    <row r="106" spans="1:14">
      <c r="A106" s="2"/>
      <c r="B106" s="2"/>
      <c r="C106" s="2"/>
      <c r="D106" s="2"/>
      <c r="E106" s="2"/>
      <c r="F106" s="2"/>
      <c r="G106" s="2"/>
      <c r="H106" s="2"/>
      <c r="I106" s="2"/>
      <c r="J106" s="2"/>
      <c r="K106" s="2"/>
      <c r="L106" s="2"/>
      <c r="M106" s="2"/>
      <c r="N106" s="2"/>
    </row>
    <row r="107" spans="1:14">
      <c r="A107" s="2"/>
      <c r="B107" s="2"/>
      <c r="C107" s="2"/>
      <c r="D107" s="2"/>
      <c r="E107" s="2"/>
      <c r="F107" s="2"/>
      <c r="G107" s="2"/>
      <c r="H107" s="2"/>
      <c r="I107" s="2"/>
      <c r="J107" s="2"/>
      <c r="K107" s="2"/>
      <c r="L107" s="2"/>
      <c r="M107" s="2"/>
      <c r="N107" s="2"/>
    </row>
    <row r="108" spans="1:14">
      <c r="A108" s="2"/>
      <c r="B108" s="2"/>
      <c r="C108" s="2"/>
      <c r="D108" s="2"/>
      <c r="E108" s="2"/>
      <c r="F108" s="2"/>
      <c r="G108" s="2"/>
      <c r="H108" s="2"/>
      <c r="I108" s="2"/>
      <c r="J108" s="2"/>
      <c r="K108" s="2"/>
      <c r="L108" s="2"/>
      <c r="M108" s="2"/>
      <c r="N108" s="2"/>
    </row>
    <row r="109" spans="1:14">
      <c r="A109" s="2"/>
      <c r="B109" s="2"/>
      <c r="C109" s="2"/>
      <c r="D109" s="2"/>
      <c r="E109" s="2"/>
      <c r="F109" s="2"/>
      <c r="G109" s="2"/>
      <c r="H109" s="2"/>
      <c r="I109" s="2"/>
      <c r="J109" s="2"/>
      <c r="K109" s="2"/>
      <c r="L109" s="2"/>
      <c r="M109" s="2"/>
      <c r="N109" s="2"/>
    </row>
    <row r="110" spans="1:14">
      <c r="A110" s="2"/>
      <c r="B110" s="2"/>
      <c r="C110" s="2"/>
      <c r="D110" s="2"/>
      <c r="E110" s="2"/>
      <c r="F110" s="2"/>
      <c r="G110" s="2"/>
      <c r="H110" s="2"/>
      <c r="I110" s="2"/>
      <c r="J110" s="2"/>
      <c r="K110" s="2"/>
      <c r="L110" s="2"/>
      <c r="M110" s="2"/>
      <c r="N110" s="2"/>
    </row>
    <row r="111" spans="1:14">
      <c r="A111" s="2"/>
      <c r="B111" s="2"/>
      <c r="C111" s="2"/>
      <c r="D111" s="2"/>
      <c r="E111" s="2"/>
      <c r="F111" s="2"/>
      <c r="G111" s="2"/>
      <c r="H111" s="2"/>
      <c r="I111" s="2"/>
      <c r="J111" s="2"/>
      <c r="K111" s="2"/>
      <c r="L111" s="2"/>
      <c r="M111" s="2"/>
      <c r="N111" s="2"/>
    </row>
    <row r="112" spans="1:14">
      <c r="A112" s="2"/>
      <c r="B112" s="2"/>
      <c r="C112" s="2"/>
      <c r="D112" s="2"/>
      <c r="E112" s="2"/>
      <c r="F112" s="2"/>
      <c r="G112" s="2"/>
      <c r="H112" s="2"/>
      <c r="I112" s="2"/>
      <c r="J112" s="2"/>
      <c r="K112" s="2"/>
      <c r="L112" s="2"/>
      <c r="M112" s="2"/>
      <c r="N112" s="2"/>
    </row>
    <row r="113" spans="1:14">
      <c r="A113" s="2"/>
      <c r="B113" s="2"/>
      <c r="C113" s="2"/>
      <c r="D113" s="2"/>
      <c r="E113" s="2"/>
      <c r="F113" s="2"/>
      <c r="G113" s="2"/>
      <c r="H113" s="2"/>
      <c r="I113" s="2"/>
      <c r="J113" s="2"/>
      <c r="K113" s="2"/>
      <c r="L113" s="2"/>
      <c r="M113" s="2"/>
      <c r="N113" s="2"/>
    </row>
    <row r="114" spans="1:14">
      <c r="A114" s="2"/>
      <c r="B114" s="2"/>
      <c r="C114" s="2"/>
      <c r="D114" s="2"/>
      <c r="E114" s="2"/>
      <c r="F114" s="2"/>
      <c r="G114" s="2"/>
      <c r="H114" s="2"/>
      <c r="I114" s="2"/>
      <c r="J114" s="2"/>
      <c r="K114" s="2"/>
      <c r="L114" s="2"/>
      <c r="M114" s="2"/>
      <c r="N114" s="2"/>
    </row>
    <row r="115" spans="1:14">
      <c r="A115" s="2"/>
      <c r="B115" s="2"/>
      <c r="C115" s="2"/>
      <c r="D115" s="2"/>
      <c r="E115" s="2"/>
      <c r="F115" s="2"/>
      <c r="G115" s="2"/>
      <c r="H115" s="2"/>
      <c r="I115" s="2"/>
      <c r="J115" s="2"/>
      <c r="K115" s="2"/>
      <c r="L115" s="2"/>
      <c r="M115" s="2"/>
      <c r="N115" s="2"/>
    </row>
    <row r="116" spans="1:14">
      <c r="A116" s="2"/>
      <c r="B116" s="2"/>
      <c r="C116" s="2"/>
      <c r="D116" s="2"/>
      <c r="E116" s="2"/>
      <c r="F116" s="2"/>
      <c r="G116" s="2"/>
      <c r="H116" s="2"/>
      <c r="I116" s="2"/>
      <c r="J116" s="2"/>
      <c r="K116" s="2"/>
      <c r="L116" s="2"/>
      <c r="M116" s="2"/>
      <c r="N116" s="2"/>
    </row>
    <row r="117" spans="1:14">
      <c r="A117" s="2"/>
      <c r="B117" s="2"/>
      <c r="C117" s="2"/>
      <c r="D117" s="2"/>
      <c r="E117" s="2"/>
      <c r="F117" s="2"/>
      <c r="G117" s="2"/>
      <c r="H117" s="2"/>
      <c r="I117" s="2"/>
      <c r="J117" s="2"/>
      <c r="K117" s="2"/>
      <c r="L117" s="2"/>
      <c r="M117" s="2"/>
      <c r="N117" s="2"/>
    </row>
    <row r="118" spans="1:14">
      <c r="A118" s="2"/>
      <c r="B118" s="2"/>
      <c r="C118" s="2"/>
      <c r="D118" s="2"/>
      <c r="E118" s="2"/>
      <c r="F118" s="2"/>
      <c r="G118" s="2"/>
      <c r="H118" s="2"/>
      <c r="I118" s="2"/>
      <c r="J118" s="2"/>
      <c r="K118" s="2"/>
      <c r="L118" s="2"/>
      <c r="M118" s="2"/>
      <c r="N118" s="2"/>
    </row>
    <row r="119" spans="1:14">
      <c r="A119" s="2"/>
      <c r="B119" s="2"/>
      <c r="C119" s="2"/>
      <c r="D119" s="2"/>
      <c r="E119" s="2"/>
      <c r="F119" s="2"/>
      <c r="G119" s="2"/>
      <c r="H119" s="2"/>
      <c r="I119" s="2"/>
      <c r="J119" s="2"/>
      <c r="K119" s="2"/>
      <c r="L119" s="2"/>
      <c r="M119" s="2"/>
      <c r="N119" s="2"/>
    </row>
    <row r="120" spans="1:14">
      <c r="A120" s="2"/>
      <c r="B120" s="2"/>
      <c r="C120" s="2"/>
      <c r="D120" s="2"/>
      <c r="E120" s="2"/>
      <c r="F120" s="2"/>
      <c r="G120" s="2"/>
      <c r="H120" s="2"/>
      <c r="I120" s="2"/>
      <c r="J120" s="2"/>
      <c r="K120" s="2"/>
      <c r="L120" s="2"/>
      <c r="M120" s="2"/>
      <c r="N120" s="2"/>
    </row>
    <row r="121" spans="1:14">
      <c r="A121" s="2"/>
      <c r="B121" s="2"/>
      <c r="C121" s="2"/>
      <c r="D121" s="2"/>
      <c r="E121" s="2"/>
      <c r="F121" s="2"/>
      <c r="G121" s="2"/>
      <c r="H121" s="2"/>
      <c r="I121" s="2"/>
      <c r="J121" s="2"/>
      <c r="K121" s="2"/>
      <c r="L121" s="2"/>
      <c r="M121" s="2"/>
      <c r="N121" s="2"/>
    </row>
    <row r="122" spans="1:14">
      <c r="A122" s="2"/>
      <c r="B122" s="2"/>
      <c r="C122" s="2"/>
      <c r="D122" s="2"/>
      <c r="E122" s="2"/>
      <c r="F122" s="2"/>
      <c r="G122" s="2"/>
      <c r="H122" s="2"/>
      <c r="I122" s="2"/>
      <c r="J122" s="2"/>
      <c r="K122" s="2"/>
      <c r="L122" s="2"/>
      <c r="M122" s="2"/>
      <c r="N122" s="2"/>
    </row>
    <row r="123" spans="1:14">
      <c r="A123" s="2"/>
      <c r="B123" s="2"/>
      <c r="C123" s="2"/>
      <c r="D123" s="2"/>
      <c r="E123" s="2"/>
      <c r="F123" s="2"/>
      <c r="G123" s="2"/>
      <c r="H123" s="2"/>
      <c r="I123" s="2"/>
      <c r="J123" s="2"/>
      <c r="K123" s="2"/>
      <c r="L123" s="2"/>
      <c r="M123" s="2"/>
      <c r="N123" s="2"/>
    </row>
    <row r="124" spans="1:14">
      <c r="A124" s="2"/>
      <c r="B124" s="2"/>
      <c r="C124" s="2"/>
      <c r="D124" s="2"/>
      <c r="E124" s="2"/>
      <c r="F124" s="2"/>
      <c r="G124" s="2"/>
      <c r="H124" s="2"/>
      <c r="I124" s="2"/>
      <c r="J124" s="2"/>
      <c r="K124" s="2"/>
      <c r="L124" s="2"/>
      <c r="M124" s="2"/>
      <c r="N124" s="2"/>
    </row>
    <row r="125" spans="1:14">
      <c r="A125" s="2"/>
      <c r="B125" s="2"/>
      <c r="C125" s="2"/>
      <c r="D125" s="2"/>
      <c r="E125" s="2"/>
      <c r="F125" s="2"/>
      <c r="G125" s="2"/>
      <c r="H125" s="2"/>
      <c r="I125" s="2"/>
      <c r="J125" s="2"/>
      <c r="K125" s="2"/>
      <c r="L125" s="2"/>
      <c r="M125" s="2"/>
      <c r="N125" s="2"/>
    </row>
    <row r="126" spans="1:14">
      <c r="A126" s="2"/>
      <c r="B126" s="2"/>
      <c r="C126" s="2"/>
      <c r="D126" s="2"/>
      <c r="E126" s="2"/>
      <c r="F126" s="2"/>
      <c r="G126" s="2"/>
      <c r="H126" s="2"/>
      <c r="I126" s="2"/>
      <c r="J126" s="2"/>
      <c r="K126" s="2"/>
      <c r="L126" s="2"/>
      <c r="M126" s="2"/>
      <c r="N126" s="2"/>
    </row>
    <row r="127" spans="1:14">
      <c r="A127" s="2"/>
      <c r="B127" s="2"/>
      <c r="C127" s="2"/>
      <c r="D127" s="2"/>
      <c r="E127" s="2"/>
      <c r="F127" s="2"/>
      <c r="G127" s="2"/>
      <c r="H127" s="2"/>
      <c r="I127" s="2"/>
      <c r="J127" s="2"/>
      <c r="K127" s="2"/>
      <c r="L127" s="2"/>
      <c r="M127" s="2"/>
      <c r="N127" s="2"/>
    </row>
    <row r="128" spans="1:14">
      <c r="A128" s="2"/>
      <c r="B128" s="2"/>
      <c r="C128" s="2"/>
      <c r="D128" s="2"/>
      <c r="E128" s="2"/>
      <c r="F128" s="2"/>
      <c r="G128" s="2"/>
      <c r="H128" s="2"/>
      <c r="I128" s="2"/>
      <c r="J128" s="2"/>
      <c r="K128" s="2"/>
      <c r="L128" s="2"/>
      <c r="M128" s="2"/>
      <c r="N128" s="2"/>
    </row>
    <row r="129" spans="1:14">
      <c r="A129" s="2"/>
      <c r="B129" s="2"/>
      <c r="C129" s="2"/>
      <c r="D129" s="2"/>
      <c r="E129" s="2"/>
      <c r="F129" s="2"/>
      <c r="G129" s="2"/>
      <c r="H129" s="2"/>
      <c r="I129" s="2"/>
      <c r="J129" s="2"/>
      <c r="K129" s="2"/>
      <c r="L129" s="2"/>
      <c r="M129" s="2"/>
      <c r="N129" s="2"/>
    </row>
    <row r="130" spans="1:14">
      <c r="A130" s="2"/>
      <c r="B130" s="2"/>
      <c r="C130" s="2"/>
      <c r="D130" s="2"/>
      <c r="E130" s="2"/>
      <c r="F130" s="2"/>
      <c r="G130" s="2"/>
      <c r="H130" s="2"/>
      <c r="I130" s="2"/>
      <c r="J130" s="2"/>
      <c r="K130" s="2"/>
      <c r="L130" s="2"/>
      <c r="M130" s="2"/>
      <c r="N130" s="2"/>
    </row>
    <row r="131" spans="1:14">
      <c r="A131" s="2"/>
      <c r="B131" s="2"/>
      <c r="C131" s="2"/>
      <c r="D131" s="2"/>
      <c r="E131" s="2"/>
      <c r="F131" s="2"/>
      <c r="G131" s="2"/>
      <c r="H131" s="2"/>
      <c r="I131" s="2"/>
      <c r="J131" s="2"/>
      <c r="K131" s="2"/>
      <c r="L131" s="2"/>
      <c r="M131" s="2"/>
      <c r="N131" s="2"/>
    </row>
    <row r="132" spans="1:14">
      <c r="A132" s="2"/>
      <c r="B132" s="2"/>
      <c r="C132" s="2"/>
      <c r="D132" s="2"/>
      <c r="E132" s="2"/>
      <c r="F132" s="2"/>
      <c r="G132" s="2"/>
      <c r="H132" s="2"/>
      <c r="I132" s="2"/>
      <c r="J132" s="2"/>
      <c r="K132" s="2"/>
      <c r="L132" s="2"/>
      <c r="M132" s="2"/>
      <c r="N132" s="2"/>
    </row>
    <row r="133" spans="1:14">
      <c r="A133" s="2"/>
      <c r="B133" s="2"/>
      <c r="C133" s="2"/>
      <c r="D133" s="2"/>
      <c r="E133" s="2"/>
      <c r="F133" s="2"/>
      <c r="G133" s="2"/>
      <c r="H133" s="2"/>
      <c r="I133" s="2"/>
      <c r="J133" s="2"/>
      <c r="K133" s="2"/>
      <c r="L133" s="2"/>
      <c r="M133" s="2"/>
      <c r="N133" s="2"/>
    </row>
    <row r="134" spans="1:14">
      <c r="A134" s="2"/>
      <c r="B134" s="2"/>
      <c r="C134" s="2"/>
      <c r="D134" s="2"/>
      <c r="E134" s="2"/>
      <c r="F134" s="2"/>
      <c r="G134" s="2"/>
      <c r="H134" s="2"/>
      <c r="I134" s="2"/>
      <c r="J134" s="2"/>
      <c r="K134" s="2"/>
      <c r="L134" s="2"/>
      <c r="M134" s="2"/>
      <c r="N134" s="2"/>
    </row>
    <row r="135" spans="1:14">
      <c r="A135" s="2"/>
      <c r="B135" s="2"/>
      <c r="C135" s="2"/>
      <c r="D135" s="2"/>
      <c r="E135" s="2"/>
      <c r="F135" s="2"/>
      <c r="G135" s="2"/>
      <c r="H135" s="2"/>
      <c r="I135" s="2"/>
      <c r="J135" s="2"/>
      <c r="K135" s="2"/>
      <c r="L135" s="2"/>
      <c r="M135" s="2"/>
      <c r="N135" s="2"/>
    </row>
    <row r="136" spans="1:14">
      <c r="A136" s="2"/>
      <c r="B136" s="2"/>
      <c r="C136" s="2"/>
      <c r="D136" s="2"/>
      <c r="E136" s="2"/>
      <c r="F136" s="2"/>
      <c r="G136" s="2"/>
      <c r="H136" s="2"/>
      <c r="I136" s="2"/>
      <c r="J136" s="2"/>
      <c r="K136" s="2"/>
      <c r="L136" s="2"/>
      <c r="M136" s="2"/>
      <c r="N136" s="2"/>
    </row>
    <row r="137" spans="1:14">
      <c r="A137" s="2"/>
      <c r="B137" s="2"/>
      <c r="C137" s="2"/>
      <c r="D137" s="2"/>
      <c r="E137" s="2"/>
      <c r="F137" s="2"/>
      <c r="G137" s="2"/>
      <c r="H137" s="2"/>
      <c r="I137" s="2"/>
      <c r="J137" s="2"/>
      <c r="K137" s="2"/>
      <c r="L137" s="2"/>
      <c r="M137" s="2"/>
      <c r="N137" s="2"/>
    </row>
    <row r="138" spans="1:14">
      <c r="A138" s="2"/>
      <c r="B138" s="2"/>
      <c r="C138" s="2"/>
      <c r="D138" s="2"/>
      <c r="E138" s="2"/>
      <c r="F138" s="2"/>
      <c r="G138" s="2"/>
      <c r="H138" s="2"/>
      <c r="I138" s="2"/>
      <c r="J138" s="2"/>
      <c r="K138" s="2"/>
      <c r="L138" s="2"/>
      <c r="M138" s="2"/>
      <c r="N138" s="2"/>
    </row>
    <row r="139" spans="1:14">
      <c r="A139" s="2"/>
      <c r="B139" s="2"/>
      <c r="C139" s="2"/>
      <c r="D139" s="2"/>
      <c r="E139" s="2"/>
      <c r="F139" s="2"/>
      <c r="G139" s="2"/>
      <c r="H139" s="2"/>
      <c r="I139" s="2"/>
      <c r="J139" s="2"/>
      <c r="K139" s="2"/>
      <c r="L139" s="2"/>
      <c r="M139" s="2"/>
      <c r="N139" s="2"/>
    </row>
    <row r="140" spans="1:14">
      <c r="A140" s="2"/>
      <c r="B140" s="2"/>
      <c r="C140" s="2"/>
      <c r="D140" s="2"/>
      <c r="E140" s="2"/>
      <c r="F140" s="2"/>
      <c r="G140" s="2"/>
      <c r="H140" s="2"/>
      <c r="I140" s="2"/>
      <c r="J140" s="2"/>
      <c r="K140" s="2"/>
      <c r="L140" s="2"/>
      <c r="M140" s="2"/>
      <c r="N140" s="2"/>
    </row>
    <row r="141" spans="1:14">
      <c r="A141" s="2"/>
      <c r="B141" s="2"/>
      <c r="C141" s="2"/>
      <c r="D141" s="2"/>
      <c r="E141" s="2"/>
      <c r="F141" s="2"/>
      <c r="G141" s="2"/>
      <c r="H141" s="2"/>
      <c r="I141" s="2"/>
      <c r="J141" s="2"/>
      <c r="K141" s="2"/>
      <c r="L141" s="2"/>
      <c r="M141" s="2"/>
      <c r="N141" s="2"/>
    </row>
    <row r="142" spans="1:14">
      <c r="A142" s="2"/>
      <c r="B142" s="2"/>
      <c r="C142" s="2"/>
      <c r="D142" s="2"/>
      <c r="E142" s="2"/>
      <c r="F142" s="2"/>
      <c r="G142" s="2"/>
      <c r="H142" s="2"/>
      <c r="I142" s="2"/>
      <c r="J142" s="2"/>
      <c r="K142" s="2"/>
      <c r="L142" s="2"/>
      <c r="M142" s="2"/>
      <c r="N142" s="2"/>
    </row>
    <row r="143" spans="1:14">
      <c r="A143" s="2"/>
      <c r="B143" s="2"/>
      <c r="C143" s="2"/>
      <c r="D143" s="2"/>
      <c r="E143" s="2"/>
      <c r="F143" s="2"/>
      <c r="G143" s="2"/>
      <c r="H143" s="2"/>
      <c r="I143" s="2"/>
      <c r="J143" s="2"/>
      <c r="K143" s="2"/>
      <c r="L143" s="2"/>
      <c r="M143" s="2"/>
      <c r="N143" s="2"/>
    </row>
    <row r="144" spans="1:14">
      <c r="A144" s="2"/>
      <c r="B144" s="2"/>
      <c r="C144" s="2"/>
      <c r="D144" s="2"/>
      <c r="E144" s="2"/>
      <c r="F144" s="2"/>
      <c r="G144" s="2"/>
      <c r="H144" s="2"/>
      <c r="I144" s="2"/>
      <c r="J144" s="2"/>
      <c r="K144" s="2"/>
      <c r="L144" s="2"/>
      <c r="M144" s="2"/>
      <c r="N144" s="2"/>
    </row>
    <row r="145" spans="1:14">
      <c r="A145" s="2"/>
      <c r="B145" s="2"/>
      <c r="C145" s="2"/>
      <c r="D145" s="2"/>
      <c r="E145" s="2"/>
      <c r="F145" s="2"/>
      <c r="G145" s="2"/>
      <c r="H145" s="2"/>
      <c r="I145" s="2"/>
      <c r="J145" s="2"/>
      <c r="K145" s="2"/>
      <c r="L145" s="2"/>
      <c r="M145" s="2"/>
      <c r="N145" s="2"/>
    </row>
    <row r="146" spans="1:14">
      <c r="A146" s="2"/>
      <c r="B146" s="2"/>
      <c r="C146" s="2"/>
      <c r="D146" s="2"/>
      <c r="E146" s="2"/>
      <c r="F146" s="2"/>
      <c r="G146" s="2"/>
      <c r="H146" s="2"/>
      <c r="I146" s="2"/>
      <c r="J146" s="2"/>
      <c r="K146" s="2"/>
      <c r="L146" s="2"/>
      <c r="M146" s="2"/>
      <c r="N146" s="2"/>
    </row>
    <row r="147" spans="1:14">
      <c r="A147" s="2"/>
      <c r="B147" s="2"/>
      <c r="C147" s="2"/>
      <c r="D147" s="2"/>
      <c r="E147" s="2"/>
      <c r="F147" s="2"/>
      <c r="G147" s="2"/>
      <c r="H147" s="2"/>
      <c r="I147" s="2"/>
      <c r="J147" s="2"/>
      <c r="K147" s="2"/>
      <c r="L147" s="2"/>
      <c r="M147" s="2"/>
      <c r="N147" s="2"/>
    </row>
    <row r="148" spans="1:14">
      <c r="A148" s="2"/>
      <c r="B148" s="2"/>
      <c r="C148" s="2"/>
      <c r="D148" s="2"/>
      <c r="E148" s="2"/>
      <c r="F148" s="2"/>
      <c r="G148" s="2"/>
      <c r="H148" s="2"/>
      <c r="I148" s="2"/>
      <c r="J148" s="2"/>
      <c r="K148" s="2"/>
      <c r="L148" s="2"/>
      <c r="M148" s="2"/>
      <c r="N148" s="2"/>
    </row>
    <row r="149" spans="1:14">
      <c r="A149" s="2"/>
      <c r="B149" s="2"/>
      <c r="C149" s="2"/>
      <c r="D149" s="2"/>
      <c r="E149" s="2"/>
      <c r="F149" s="2"/>
      <c r="G149" s="2"/>
      <c r="H149" s="2"/>
      <c r="I149" s="2"/>
      <c r="J149" s="2"/>
      <c r="K149" s="2"/>
      <c r="L149" s="2"/>
      <c r="M149" s="2"/>
      <c r="N149" s="2"/>
    </row>
    <row r="150" spans="1:14">
      <c r="A150" s="2"/>
      <c r="B150" s="2"/>
      <c r="C150" s="2"/>
      <c r="D150" s="2"/>
      <c r="E150" s="2"/>
      <c r="F150" s="2"/>
      <c r="G150" s="2"/>
      <c r="H150" s="2"/>
      <c r="I150" s="2"/>
      <c r="J150" s="2"/>
      <c r="K150" s="2"/>
      <c r="L150" s="2"/>
      <c r="M150" s="2"/>
      <c r="N150" s="2"/>
    </row>
  </sheetData>
  <sheetProtection algorithmName="SHA-512" hashValue="R5ENTxzbx6K0YivkuBaFZ6OMk2ZyiRoXTvF8DTJibsaPwiSpDeEK9bKQcJPyy+OsYFT0hpQUmFrefRItquqCUA==" saltValue="HsIoZsiKv0dgykvTXvh2ug==" spinCount="100000" sheet="1" objects="1" scenarios="1"/>
  <mergeCells count="1">
    <mergeCell ref="D34:E34"/>
  </mergeCells>
  <hyperlinks>
    <hyperlink ref="E9" location="'Environmental stewardship'!A1" display="Sustainability Databook –  Environmental stewardship" xr:uid="{E29DC24E-00B4-429A-9EED-B58408135757}"/>
    <hyperlink ref="E15" location="'Environmental stewardship'!A1" display="Sustainability Databook –  Environmental stewardship" xr:uid="{8B7DE16C-891D-4D65-A40A-B7CDF2EE2847}"/>
    <hyperlink ref="E17" location="'Environmental stewardship'!A1" display="Sustainability Databook –  Environmental stewardship" xr:uid="{D20EAC7C-44A9-4512-8756-486D0EBE2901}"/>
    <hyperlink ref="E20" location="'Environmental stewardship'!A1" display="Sustainability Databook –  Environmental stewardship" xr:uid="{465B19A4-530B-4183-9F19-E1F06C400AD8}"/>
    <hyperlink ref="E21" location="'Environmental stewardship'!A1" display="Sustainability Databook –  Environmental stewardship" xr:uid="{E41C5C91-36E9-44B5-8EDB-E4C80D57CBBA}"/>
    <hyperlink ref="E52" location="'Tailings Storage Facilities'!A1" display="Tailings Storage Facilities" xr:uid="{A0B167A7-5D73-4D09-AD6E-87BEDB458E10}"/>
    <hyperlink ref="E57" location="'Our people'!A1" display="Our people" xr:uid="{E4F24FEC-47A8-456B-A765-622DE1AEF88A}"/>
    <hyperlink ref="E23" location="'Environmental stewardship'!A1" display="Sustainability Databook –  Environmental stewardship" xr:uid="{66CE6AFB-13F7-4BDC-AFE3-AC91226B1811}"/>
    <hyperlink ref="E26" location="'Tailings Storage Facilities'!A1" display="Tailings Storage Facilities" xr:uid="{CE8FFCFB-9A32-42F4-B9C1-531F17B59ACC}"/>
    <hyperlink ref="E37" location="'Stakeholder Engagement '!A1" display="Stakeholder Engagement" xr:uid="{A1F7F02D-1B0D-4B0D-AEAD-123BD49364FC}"/>
    <hyperlink ref="E45" location="'Our people'!A1" display="Our people" xr:uid="{3303D8F0-EAC0-4D53-9A90-49CD34CEEBF3}"/>
  </hyperlinks>
  <pageMargins left="0.7" right="0.7" top="0.75" bottom="0.75" header="0.3" footer="0.3"/>
  <pageSetup paperSize="9" scale="2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DAAB2-1CD3-4D18-A19E-0E5866429A31}">
  <sheetPr>
    <pageSetUpPr fitToPage="1"/>
  </sheetPr>
  <dimension ref="A1:O267"/>
  <sheetViews>
    <sheetView workbookViewId="0">
      <pane ySplit="4" topLeftCell="A5" activePane="bottomLeft" state="frozen"/>
      <selection pane="bottomLeft" activeCell="D15" sqref="D15"/>
    </sheetView>
  </sheetViews>
  <sheetFormatPr defaultRowHeight="15"/>
  <cols>
    <col min="1" max="1" width="5.7109375" customWidth="1"/>
    <col min="2" max="2" width="22.140625" customWidth="1"/>
    <col min="3" max="3" width="75.42578125" customWidth="1"/>
    <col min="4" max="4" width="37.42578125" customWidth="1"/>
    <col min="5" max="5" width="61.7109375" customWidth="1"/>
    <col min="6" max="6" width="4" customWidth="1"/>
  </cols>
  <sheetData>
    <row r="1" spans="1:15">
      <c r="A1" s="80"/>
      <c r="B1" s="384"/>
      <c r="C1" s="385"/>
      <c r="D1" s="385"/>
      <c r="E1" s="385"/>
      <c r="F1" s="80"/>
      <c r="G1" s="80"/>
      <c r="H1" s="2"/>
      <c r="I1" s="2"/>
      <c r="J1" s="2"/>
      <c r="K1" s="2"/>
      <c r="L1" s="2"/>
      <c r="M1" s="2"/>
      <c r="N1" s="2"/>
      <c r="O1" s="2"/>
    </row>
    <row r="2" spans="1:15" ht="88.5" customHeight="1">
      <c r="A2" s="144"/>
      <c r="B2" s="145"/>
      <c r="C2" s="141"/>
      <c r="D2" s="141"/>
      <c r="E2" s="141"/>
      <c r="F2" s="144"/>
      <c r="G2" s="144"/>
      <c r="H2" s="2"/>
      <c r="I2" s="2"/>
      <c r="J2" s="2"/>
      <c r="K2" s="2"/>
      <c r="L2" s="2"/>
      <c r="M2" s="2"/>
      <c r="N2" s="2"/>
      <c r="O2" s="2"/>
    </row>
    <row r="3" spans="1:15" ht="24" customHeight="1">
      <c r="A3" s="144"/>
      <c r="B3" s="267" t="s">
        <v>345</v>
      </c>
      <c r="C3" s="146"/>
      <c r="D3" s="146"/>
      <c r="E3" s="146"/>
      <c r="F3" s="144"/>
      <c r="G3" s="144"/>
      <c r="H3" s="2"/>
      <c r="I3" s="2"/>
      <c r="J3" s="2"/>
      <c r="K3" s="2"/>
      <c r="L3" s="2"/>
      <c r="M3" s="2"/>
      <c r="N3" s="2"/>
      <c r="O3" s="2"/>
    </row>
    <row r="4" spans="1:15" ht="23.25" customHeight="1">
      <c r="A4" s="144"/>
      <c r="B4" s="268" t="s">
        <v>732</v>
      </c>
      <c r="C4" s="146"/>
      <c r="D4" s="146"/>
      <c r="E4" s="146"/>
      <c r="F4" s="144"/>
      <c r="G4" s="144"/>
      <c r="H4" s="2"/>
      <c r="I4" s="2"/>
      <c r="J4" s="2"/>
      <c r="K4" s="2"/>
      <c r="L4" s="2"/>
      <c r="M4" s="2"/>
      <c r="N4" s="2"/>
      <c r="O4" s="2"/>
    </row>
    <row r="5" spans="1:15" ht="8.25" customHeight="1">
      <c r="A5" s="144"/>
      <c r="B5" s="145"/>
      <c r="C5" s="146"/>
      <c r="D5" s="146"/>
      <c r="E5" s="146"/>
      <c r="F5" s="68"/>
      <c r="G5" s="68"/>
      <c r="H5" s="2"/>
      <c r="I5" s="2"/>
      <c r="J5" s="2"/>
      <c r="K5" s="2"/>
      <c r="L5" s="2"/>
      <c r="M5" s="2"/>
      <c r="N5" s="2"/>
      <c r="O5" s="2"/>
    </row>
    <row r="6" spans="1:15" ht="21">
      <c r="A6" s="144"/>
      <c r="B6" s="267" t="s">
        <v>346</v>
      </c>
      <c r="C6" s="146"/>
      <c r="D6" s="146"/>
      <c r="E6" s="146"/>
      <c r="F6" s="144"/>
      <c r="G6" s="144"/>
      <c r="H6" s="2"/>
      <c r="I6" s="2"/>
      <c r="J6" s="2"/>
      <c r="K6" s="2"/>
      <c r="L6" s="2"/>
      <c r="M6" s="2"/>
      <c r="N6" s="2"/>
      <c r="O6" s="2"/>
    </row>
    <row r="7" spans="1:15" ht="7.5" customHeight="1">
      <c r="A7" s="144"/>
      <c r="B7" s="145"/>
      <c r="C7" s="146"/>
      <c r="D7" s="146"/>
      <c r="E7" s="146"/>
      <c r="F7" s="68"/>
      <c r="G7" s="68"/>
      <c r="H7" s="2"/>
      <c r="I7" s="2"/>
      <c r="J7" s="2"/>
      <c r="K7" s="2"/>
      <c r="L7" s="2"/>
      <c r="M7" s="2"/>
      <c r="N7" s="2"/>
      <c r="O7" s="2"/>
    </row>
    <row r="8" spans="1:15" ht="24" customHeight="1" thickBot="1">
      <c r="A8" s="147"/>
      <c r="B8" s="142" t="s">
        <v>262</v>
      </c>
      <c r="C8" s="142" t="s">
        <v>263</v>
      </c>
      <c r="D8" s="143" t="s">
        <v>264</v>
      </c>
      <c r="E8" s="143"/>
      <c r="F8" s="147"/>
      <c r="G8" s="386"/>
      <c r="H8" s="2"/>
      <c r="I8" s="2"/>
      <c r="J8" s="2"/>
      <c r="K8" s="2"/>
      <c r="L8" s="2"/>
      <c r="M8" s="2"/>
      <c r="N8" s="2"/>
      <c r="O8" s="2"/>
    </row>
    <row r="9" spans="1:15" ht="24" customHeight="1">
      <c r="A9" s="144"/>
      <c r="B9" s="158" t="s">
        <v>347</v>
      </c>
      <c r="C9" s="158" t="s">
        <v>348</v>
      </c>
      <c r="D9" s="158" t="s">
        <v>290</v>
      </c>
      <c r="E9" s="158"/>
      <c r="F9" s="144"/>
      <c r="G9" s="387"/>
      <c r="H9" s="2"/>
      <c r="I9" s="2"/>
      <c r="J9" s="2"/>
      <c r="K9" s="2"/>
      <c r="L9" s="2"/>
      <c r="M9" s="2"/>
      <c r="N9" s="2"/>
      <c r="O9" s="2"/>
    </row>
    <row r="10" spans="1:15" ht="24" customHeight="1">
      <c r="A10" s="144"/>
      <c r="B10" s="159" t="s">
        <v>349</v>
      </c>
      <c r="C10" s="159" t="s">
        <v>350</v>
      </c>
      <c r="D10" s="159" t="s">
        <v>290</v>
      </c>
      <c r="E10" s="159"/>
      <c r="F10" s="144"/>
      <c r="G10" s="387"/>
      <c r="H10" s="2"/>
      <c r="I10" s="2"/>
      <c r="J10" s="2"/>
      <c r="K10" s="2"/>
      <c r="L10" s="2"/>
      <c r="M10" s="2"/>
      <c r="N10" s="2"/>
      <c r="O10" s="2"/>
    </row>
    <row r="11" spans="1:15" ht="24" customHeight="1">
      <c r="A11" s="144"/>
      <c r="B11" s="159" t="s">
        <v>351</v>
      </c>
      <c r="C11" s="159" t="s">
        <v>352</v>
      </c>
      <c r="D11" s="159" t="s">
        <v>694</v>
      </c>
      <c r="E11" s="159" t="s">
        <v>706</v>
      </c>
      <c r="F11" s="144"/>
      <c r="G11" s="387"/>
      <c r="H11" s="2"/>
      <c r="I11" s="2"/>
      <c r="J11" s="2"/>
      <c r="K11" s="2"/>
      <c r="L11" s="2"/>
      <c r="M11" s="2"/>
      <c r="N11" s="2"/>
      <c r="O11" s="2"/>
    </row>
    <row r="12" spans="1:15" ht="24" customHeight="1">
      <c r="A12" s="144"/>
      <c r="B12" s="159" t="s">
        <v>353</v>
      </c>
      <c r="C12" s="159" t="s">
        <v>354</v>
      </c>
      <c r="D12" s="159" t="s">
        <v>694</v>
      </c>
      <c r="E12" s="159" t="s">
        <v>706</v>
      </c>
      <c r="F12" s="144"/>
      <c r="G12" s="387"/>
      <c r="H12" s="2"/>
      <c r="I12" s="2"/>
      <c r="J12" s="2"/>
      <c r="K12" s="2"/>
      <c r="L12" s="2"/>
      <c r="M12" s="2"/>
      <c r="N12" s="2"/>
      <c r="O12" s="2"/>
    </row>
    <row r="13" spans="1:15" ht="24" customHeight="1">
      <c r="A13" s="144"/>
      <c r="B13" s="159" t="s">
        <v>355</v>
      </c>
      <c r="C13" s="159" t="s">
        <v>356</v>
      </c>
      <c r="D13" s="159" t="s">
        <v>290</v>
      </c>
      <c r="E13" s="159"/>
      <c r="F13" s="144"/>
      <c r="G13" s="387"/>
      <c r="H13" s="2"/>
      <c r="I13" s="2"/>
      <c r="J13" s="2"/>
      <c r="K13" s="2"/>
      <c r="L13" s="2"/>
      <c r="M13" s="2"/>
      <c r="N13" s="2"/>
      <c r="O13" s="2"/>
    </row>
    <row r="14" spans="1:15" ht="36" customHeight="1">
      <c r="A14" s="144"/>
      <c r="B14" s="159" t="s">
        <v>357</v>
      </c>
      <c r="C14" s="159" t="s">
        <v>358</v>
      </c>
      <c r="D14" s="159" t="s">
        <v>290</v>
      </c>
      <c r="E14" s="159"/>
      <c r="F14" s="144"/>
      <c r="G14" s="387"/>
      <c r="H14" s="2"/>
      <c r="I14" s="2"/>
      <c r="J14" s="2"/>
      <c r="K14" s="2"/>
      <c r="L14" s="2"/>
      <c r="M14" s="2"/>
      <c r="N14" s="2"/>
      <c r="O14" s="2"/>
    </row>
    <row r="15" spans="1:15" ht="24" customHeight="1">
      <c r="A15" s="144"/>
      <c r="B15" s="159" t="s">
        <v>359</v>
      </c>
      <c r="C15" s="159" t="s">
        <v>360</v>
      </c>
      <c r="D15" s="151" t="s">
        <v>0</v>
      </c>
      <c r="E15" s="157" t="s">
        <v>361</v>
      </c>
      <c r="F15" s="144"/>
      <c r="G15" s="387"/>
      <c r="H15" s="2"/>
      <c r="I15" s="2"/>
      <c r="J15" s="2"/>
      <c r="K15" s="2"/>
      <c r="L15" s="2"/>
      <c r="M15" s="2"/>
      <c r="N15" s="2"/>
      <c r="O15" s="2"/>
    </row>
    <row r="16" spans="1:15" ht="24" customHeight="1">
      <c r="A16" s="144"/>
      <c r="B16" s="159" t="s">
        <v>362</v>
      </c>
      <c r="C16" s="159" t="s">
        <v>363</v>
      </c>
      <c r="D16" s="159" t="s">
        <v>694</v>
      </c>
      <c r="E16" s="159" t="s">
        <v>707</v>
      </c>
      <c r="F16" s="144"/>
      <c r="G16" s="387"/>
      <c r="H16" s="2"/>
      <c r="I16" s="2"/>
      <c r="J16" s="2"/>
      <c r="K16" s="2"/>
      <c r="L16" s="2"/>
      <c r="M16" s="2"/>
      <c r="N16" s="2"/>
      <c r="O16" s="2"/>
    </row>
    <row r="17" spans="1:15" ht="24" customHeight="1">
      <c r="A17" s="144"/>
      <c r="B17" s="159" t="s">
        <v>364</v>
      </c>
      <c r="C17" s="159" t="s">
        <v>365</v>
      </c>
      <c r="D17" s="159" t="s">
        <v>290</v>
      </c>
      <c r="E17" s="159"/>
      <c r="F17" s="144"/>
      <c r="G17" s="387"/>
      <c r="H17" s="2"/>
      <c r="I17" s="2"/>
      <c r="J17" s="2"/>
      <c r="K17" s="2"/>
      <c r="L17" s="2"/>
      <c r="M17" s="2"/>
      <c r="N17" s="2"/>
      <c r="O17" s="2"/>
    </row>
    <row r="18" spans="1:15" ht="36" customHeight="1">
      <c r="A18" s="144"/>
      <c r="B18" s="159" t="s">
        <v>366</v>
      </c>
      <c r="C18" s="159" t="s">
        <v>367</v>
      </c>
      <c r="D18" s="160" t="s">
        <v>368</v>
      </c>
      <c r="E18" s="159"/>
      <c r="F18" s="144"/>
      <c r="G18" s="387"/>
      <c r="H18" s="2"/>
      <c r="I18" s="2"/>
      <c r="J18" s="2"/>
      <c r="K18" s="2"/>
      <c r="L18" s="2"/>
      <c r="M18" s="2"/>
      <c r="N18" s="2"/>
      <c r="O18" s="2"/>
    </row>
    <row r="19" spans="1:15" ht="7.5" customHeight="1">
      <c r="A19" s="144"/>
      <c r="B19" s="145"/>
      <c r="C19" s="146"/>
      <c r="D19" s="146"/>
      <c r="E19" s="146"/>
      <c r="F19" s="68"/>
      <c r="G19" s="68"/>
      <c r="H19" s="2"/>
      <c r="I19" s="2"/>
      <c r="J19" s="2"/>
      <c r="K19" s="2"/>
      <c r="L19" s="2"/>
      <c r="M19" s="2"/>
      <c r="N19" s="2"/>
      <c r="O19" s="2"/>
    </row>
    <row r="20" spans="1:15" ht="24" customHeight="1">
      <c r="A20" s="144"/>
      <c r="B20" s="267" t="s">
        <v>369</v>
      </c>
      <c r="C20" s="146"/>
      <c r="D20" s="146"/>
      <c r="E20" s="146"/>
      <c r="F20" s="144"/>
      <c r="G20" s="144"/>
      <c r="H20" s="2"/>
      <c r="I20" s="2"/>
      <c r="J20" s="2"/>
      <c r="K20" s="2"/>
      <c r="L20" s="2"/>
      <c r="M20" s="2"/>
      <c r="N20" s="2"/>
      <c r="O20" s="2"/>
    </row>
    <row r="21" spans="1:15" ht="7.5" customHeight="1">
      <c r="A21" s="144"/>
      <c r="B21" s="145"/>
      <c r="C21" s="146"/>
      <c r="D21" s="146"/>
      <c r="E21" s="146"/>
      <c r="F21" s="68"/>
      <c r="G21" s="68"/>
      <c r="H21" s="2"/>
      <c r="I21" s="2"/>
      <c r="J21" s="2"/>
      <c r="K21" s="2"/>
      <c r="L21" s="2"/>
      <c r="M21" s="2"/>
      <c r="N21" s="2"/>
      <c r="O21" s="2"/>
    </row>
    <row r="22" spans="1:15" ht="23.25" customHeight="1" thickBot="1">
      <c r="A22" s="147"/>
      <c r="B22" s="142" t="s">
        <v>262</v>
      </c>
      <c r="C22" s="142" t="s">
        <v>263</v>
      </c>
      <c r="D22" s="143" t="s">
        <v>264</v>
      </c>
      <c r="E22" s="143"/>
      <c r="F22" s="147"/>
      <c r="G22" s="386"/>
      <c r="H22" s="2"/>
      <c r="I22" s="2"/>
      <c r="J22" s="2"/>
      <c r="K22" s="2"/>
      <c r="L22" s="2"/>
      <c r="M22" s="2"/>
      <c r="N22" s="2"/>
      <c r="O22" s="2"/>
    </row>
    <row r="23" spans="1:15" ht="7.5" customHeight="1">
      <c r="A23" s="144"/>
      <c r="B23" s="145"/>
      <c r="C23" s="146"/>
      <c r="D23" s="146"/>
      <c r="E23" s="146"/>
      <c r="F23" s="68"/>
      <c r="G23" s="68"/>
      <c r="H23" s="2"/>
      <c r="I23" s="2"/>
      <c r="J23" s="2"/>
      <c r="K23" s="2"/>
      <c r="L23" s="2"/>
      <c r="M23" s="2"/>
      <c r="N23" s="2"/>
      <c r="O23" s="2"/>
    </row>
    <row r="24" spans="1:15" ht="24" customHeight="1" thickBot="1">
      <c r="A24" s="148"/>
      <c r="B24" s="149" t="s">
        <v>370</v>
      </c>
      <c r="C24" s="149"/>
      <c r="D24" s="149"/>
      <c r="E24" s="149"/>
      <c r="F24" s="148"/>
      <c r="G24" s="388"/>
      <c r="H24" s="2"/>
      <c r="I24" s="2"/>
      <c r="J24" s="2"/>
      <c r="K24" s="2"/>
      <c r="L24" s="2"/>
      <c r="M24" s="2"/>
      <c r="N24" s="2"/>
      <c r="O24" s="2"/>
    </row>
    <row r="25" spans="1:15" ht="24" customHeight="1">
      <c r="A25" s="144"/>
      <c r="B25" s="159" t="s">
        <v>371</v>
      </c>
      <c r="C25" s="159" t="s">
        <v>372</v>
      </c>
      <c r="D25" s="151" t="s">
        <v>694</v>
      </c>
      <c r="E25" s="159" t="s">
        <v>708</v>
      </c>
      <c r="F25" s="144"/>
      <c r="G25" s="387"/>
      <c r="H25" s="2"/>
      <c r="I25" s="2"/>
      <c r="J25" s="2"/>
      <c r="K25" s="2"/>
      <c r="L25" s="2"/>
      <c r="M25" s="2"/>
      <c r="N25" s="2"/>
      <c r="O25" s="2"/>
    </row>
    <row r="26" spans="1:15" ht="24" customHeight="1">
      <c r="A26" s="144"/>
      <c r="B26" s="159" t="s">
        <v>373</v>
      </c>
      <c r="C26" s="159" t="s">
        <v>374</v>
      </c>
      <c r="D26" s="151" t="s">
        <v>694</v>
      </c>
      <c r="E26" s="159" t="s">
        <v>707</v>
      </c>
      <c r="F26" s="144"/>
      <c r="G26" s="387"/>
      <c r="H26" s="2"/>
      <c r="I26" s="2"/>
      <c r="J26" s="2"/>
      <c r="K26" s="2"/>
      <c r="L26" s="2"/>
      <c r="M26" s="2"/>
      <c r="N26" s="2"/>
      <c r="O26" s="2"/>
    </row>
    <row r="27" spans="1:15" ht="24" customHeight="1">
      <c r="A27" s="144"/>
      <c r="B27" s="159" t="s">
        <v>375</v>
      </c>
      <c r="C27" s="159" t="s">
        <v>376</v>
      </c>
      <c r="D27" s="151" t="s">
        <v>694</v>
      </c>
      <c r="E27" s="159" t="s">
        <v>709</v>
      </c>
      <c r="F27" s="144"/>
      <c r="G27" s="387"/>
      <c r="H27" s="2"/>
      <c r="I27" s="2"/>
      <c r="J27" s="2"/>
      <c r="K27" s="2"/>
      <c r="L27" s="2"/>
      <c r="M27" s="2"/>
      <c r="N27" s="2"/>
      <c r="O27" s="2"/>
    </row>
    <row r="28" spans="1:15" ht="24" customHeight="1">
      <c r="A28" s="144"/>
      <c r="B28" s="159" t="s">
        <v>377</v>
      </c>
      <c r="C28" s="159" t="s">
        <v>378</v>
      </c>
      <c r="D28" s="151" t="s">
        <v>290</v>
      </c>
      <c r="E28" s="159"/>
      <c r="F28" s="144"/>
      <c r="G28" s="387"/>
      <c r="H28" s="2"/>
      <c r="I28" s="2"/>
      <c r="J28" s="2"/>
      <c r="K28" s="2"/>
      <c r="L28" s="2"/>
      <c r="M28" s="2"/>
      <c r="N28" s="2"/>
      <c r="O28" s="2"/>
    </row>
    <row r="29" spans="1:15" ht="24" customHeight="1">
      <c r="A29" s="144"/>
      <c r="B29" s="159" t="s">
        <v>379</v>
      </c>
      <c r="C29" s="159" t="s">
        <v>380</v>
      </c>
      <c r="D29" s="151" t="s">
        <v>694</v>
      </c>
      <c r="E29" s="159" t="s">
        <v>710</v>
      </c>
      <c r="F29" s="144"/>
      <c r="G29" s="387"/>
      <c r="H29" s="2"/>
      <c r="I29" s="2"/>
      <c r="J29" s="2"/>
      <c r="K29" s="2"/>
      <c r="L29" s="2"/>
      <c r="M29" s="2"/>
      <c r="N29" s="2"/>
      <c r="O29" s="2"/>
    </row>
    <row r="30" spans="1:15" ht="24" customHeight="1" thickBot="1">
      <c r="A30" s="148"/>
      <c r="B30" s="149" t="s">
        <v>381</v>
      </c>
      <c r="C30" s="149"/>
      <c r="D30" s="149"/>
      <c r="E30" s="149"/>
      <c r="F30" s="148"/>
      <c r="G30" s="388"/>
      <c r="H30" s="2"/>
      <c r="I30" s="2"/>
      <c r="J30" s="2"/>
      <c r="K30" s="2"/>
      <c r="L30" s="2"/>
      <c r="M30" s="2"/>
      <c r="N30" s="2"/>
      <c r="O30" s="2"/>
    </row>
    <row r="31" spans="1:15" ht="24" customHeight="1">
      <c r="A31" s="144"/>
      <c r="B31" s="159" t="s">
        <v>382</v>
      </c>
      <c r="C31" s="159" t="s">
        <v>383</v>
      </c>
      <c r="D31" s="151" t="s">
        <v>694</v>
      </c>
      <c r="E31" s="159" t="s">
        <v>711</v>
      </c>
      <c r="F31" s="144"/>
      <c r="G31" s="387"/>
      <c r="H31" s="2"/>
      <c r="I31" s="2"/>
      <c r="J31" s="2"/>
      <c r="K31" s="2"/>
      <c r="L31" s="2"/>
      <c r="M31" s="2"/>
      <c r="N31" s="2"/>
      <c r="O31" s="2"/>
    </row>
    <row r="32" spans="1:15" ht="24" customHeight="1">
      <c r="A32" s="144"/>
      <c r="B32" s="162" t="s">
        <v>384</v>
      </c>
      <c r="C32" s="162" t="s">
        <v>259</v>
      </c>
      <c r="D32" s="162" t="s">
        <v>694</v>
      </c>
      <c r="E32" s="162" t="s">
        <v>712</v>
      </c>
      <c r="F32" s="144"/>
      <c r="G32" s="387"/>
      <c r="H32" s="2"/>
      <c r="I32" s="2"/>
      <c r="J32" s="2"/>
      <c r="K32" s="2"/>
      <c r="L32" s="2"/>
      <c r="M32" s="2"/>
      <c r="N32" s="2"/>
      <c r="O32" s="2"/>
    </row>
    <row r="33" spans="1:15" ht="24" customHeight="1">
      <c r="A33" s="144"/>
      <c r="B33" s="151"/>
      <c r="C33" s="151"/>
      <c r="D33" s="153" t="s">
        <v>0</v>
      </c>
      <c r="E33" s="152" t="s">
        <v>327</v>
      </c>
      <c r="F33" s="144"/>
      <c r="G33" s="387"/>
      <c r="H33" s="2"/>
      <c r="I33" s="2"/>
      <c r="J33" s="2"/>
      <c r="K33" s="2"/>
      <c r="L33" s="2"/>
      <c r="M33" s="2"/>
      <c r="N33" s="2"/>
      <c r="O33" s="2"/>
    </row>
    <row r="34" spans="1:15" ht="24" customHeight="1">
      <c r="A34" s="144"/>
      <c r="B34" s="151" t="s">
        <v>385</v>
      </c>
      <c r="C34" s="151" t="s">
        <v>386</v>
      </c>
      <c r="D34" s="153" t="s">
        <v>0</v>
      </c>
      <c r="E34" s="152" t="s">
        <v>327</v>
      </c>
      <c r="F34" s="144"/>
      <c r="G34" s="387"/>
      <c r="H34" s="2"/>
      <c r="I34" s="2"/>
      <c r="J34" s="2"/>
      <c r="K34" s="2"/>
      <c r="L34" s="2"/>
      <c r="M34" s="2"/>
      <c r="N34" s="2"/>
      <c r="O34" s="2"/>
    </row>
    <row r="35" spans="1:15" ht="24" customHeight="1" thickBot="1">
      <c r="A35" s="148"/>
      <c r="B35" s="149" t="s">
        <v>387</v>
      </c>
      <c r="C35" s="149"/>
      <c r="D35" s="149"/>
      <c r="E35" s="149"/>
      <c r="F35" s="148"/>
      <c r="G35" s="388"/>
      <c r="H35" s="2"/>
      <c r="I35" s="2"/>
      <c r="J35" s="2"/>
      <c r="K35" s="2"/>
      <c r="L35" s="2"/>
      <c r="M35" s="2"/>
      <c r="N35" s="2"/>
      <c r="O35" s="2"/>
    </row>
    <row r="36" spans="1:15" ht="24" customHeight="1">
      <c r="A36" s="144"/>
      <c r="B36" s="150" t="s">
        <v>388</v>
      </c>
      <c r="C36" s="150" t="s">
        <v>389</v>
      </c>
      <c r="D36" s="150" t="s">
        <v>694</v>
      </c>
      <c r="E36" s="150" t="s">
        <v>713</v>
      </c>
      <c r="F36" s="144"/>
      <c r="G36" s="387"/>
      <c r="H36" s="2"/>
      <c r="I36" s="2"/>
      <c r="J36" s="2"/>
      <c r="K36" s="2"/>
      <c r="L36" s="2"/>
      <c r="M36" s="2"/>
      <c r="N36" s="2"/>
      <c r="O36" s="2"/>
    </row>
    <row r="37" spans="1:15" ht="24" customHeight="1">
      <c r="A37" s="144"/>
      <c r="B37" s="156"/>
      <c r="C37" s="156"/>
      <c r="D37" s="161" t="s">
        <v>714</v>
      </c>
      <c r="E37" s="164" t="s">
        <v>715</v>
      </c>
      <c r="F37" s="144"/>
      <c r="G37" s="387"/>
      <c r="H37" s="2"/>
      <c r="I37" s="2"/>
      <c r="J37" s="2"/>
      <c r="K37" s="2"/>
      <c r="L37" s="2"/>
      <c r="M37" s="2"/>
      <c r="N37" s="2"/>
      <c r="O37" s="2"/>
    </row>
    <row r="38" spans="1:15" ht="24" customHeight="1">
      <c r="A38" s="144"/>
      <c r="B38" s="162" t="s">
        <v>390</v>
      </c>
      <c r="C38" s="162" t="s">
        <v>391</v>
      </c>
      <c r="D38" s="162" t="s">
        <v>0</v>
      </c>
      <c r="E38" s="162" t="s">
        <v>713</v>
      </c>
      <c r="F38" s="144"/>
      <c r="G38" s="387"/>
      <c r="H38" s="2"/>
      <c r="I38" s="2"/>
      <c r="J38" s="2"/>
      <c r="K38" s="2"/>
      <c r="L38" s="2"/>
      <c r="M38" s="2"/>
      <c r="N38" s="2"/>
      <c r="O38" s="2"/>
    </row>
    <row r="39" spans="1:15" ht="24" customHeight="1">
      <c r="A39" s="144"/>
      <c r="B39" s="151"/>
      <c r="C39" s="151"/>
      <c r="D39" s="163" t="s">
        <v>714</v>
      </c>
      <c r="E39" s="164" t="s">
        <v>715</v>
      </c>
      <c r="F39" s="144"/>
      <c r="G39" s="387"/>
      <c r="H39" s="2"/>
      <c r="I39" s="2"/>
      <c r="J39" s="2"/>
      <c r="K39" s="2"/>
      <c r="L39" s="2"/>
      <c r="M39" s="2"/>
      <c r="N39" s="2"/>
      <c r="O39" s="2"/>
    </row>
    <row r="40" spans="1:15" ht="24" customHeight="1">
      <c r="A40" s="144"/>
      <c r="B40" s="162" t="s">
        <v>392</v>
      </c>
      <c r="C40" s="162" t="s">
        <v>393</v>
      </c>
      <c r="D40" s="162" t="s">
        <v>0</v>
      </c>
      <c r="E40" s="162" t="s">
        <v>713</v>
      </c>
      <c r="F40" s="144"/>
      <c r="G40" s="387"/>
      <c r="H40" s="2"/>
      <c r="I40" s="2"/>
      <c r="J40" s="2"/>
      <c r="K40" s="2"/>
      <c r="L40" s="2"/>
      <c r="M40" s="2"/>
      <c r="N40" s="2"/>
      <c r="O40" s="2"/>
    </row>
    <row r="41" spans="1:15" ht="24" customHeight="1">
      <c r="A41" s="144"/>
      <c r="B41" s="151"/>
      <c r="C41" s="151"/>
      <c r="D41" s="163" t="s">
        <v>714</v>
      </c>
      <c r="E41" s="164" t="s">
        <v>715</v>
      </c>
      <c r="F41" s="144"/>
      <c r="G41" s="387"/>
      <c r="H41" s="2"/>
      <c r="I41" s="2"/>
      <c r="J41" s="2"/>
      <c r="K41" s="2"/>
      <c r="L41" s="2"/>
      <c r="M41" s="2"/>
      <c r="N41" s="2"/>
      <c r="O41" s="2"/>
    </row>
    <row r="42" spans="1:15" ht="24" customHeight="1">
      <c r="A42" s="144"/>
      <c r="B42" s="156" t="s">
        <v>394</v>
      </c>
      <c r="C42" s="156" t="s">
        <v>395</v>
      </c>
      <c r="D42" s="162" t="s">
        <v>0</v>
      </c>
      <c r="E42" s="162" t="s">
        <v>713</v>
      </c>
      <c r="F42" s="144"/>
      <c r="G42" s="387"/>
      <c r="H42" s="2"/>
      <c r="I42" s="2"/>
      <c r="J42" s="2"/>
      <c r="K42" s="2"/>
      <c r="L42" s="2"/>
      <c r="M42" s="2"/>
      <c r="N42" s="2"/>
      <c r="O42" s="2"/>
    </row>
    <row r="43" spans="1:15" ht="24" customHeight="1">
      <c r="A43" s="144"/>
      <c r="B43" s="151"/>
      <c r="C43" s="151"/>
      <c r="D43" s="163" t="s">
        <v>714</v>
      </c>
      <c r="E43" s="164" t="s">
        <v>715</v>
      </c>
      <c r="F43" s="144"/>
      <c r="G43" s="387"/>
      <c r="H43" s="2"/>
      <c r="I43" s="2"/>
      <c r="J43" s="2"/>
      <c r="K43" s="2"/>
      <c r="L43" s="2"/>
      <c r="M43" s="2"/>
      <c r="N43" s="2"/>
      <c r="O43" s="2"/>
    </row>
    <row r="44" spans="1:15" ht="24" customHeight="1">
      <c r="A44" s="144"/>
      <c r="B44" s="151" t="s">
        <v>396</v>
      </c>
      <c r="C44" s="151" t="s">
        <v>397</v>
      </c>
      <c r="D44" s="153" t="s">
        <v>0</v>
      </c>
      <c r="E44" s="151" t="s">
        <v>713</v>
      </c>
      <c r="F44" s="144"/>
      <c r="G44" s="387"/>
      <c r="H44" s="2"/>
      <c r="I44" s="2"/>
      <c r="J44" s="2"/>
      <c r="K44" s="2"/>
      <c r="L44" s="2"/>
      <c r="M44" s="2"/>
      <c r="N44" s="2"/>
      <c r="O44" s="2"/>
    </row>
    <row r="45" spans="1:15" ht="24" customHeight="1">
      <c r="A45" s="144"/>
      <c r="B45" s="159" t="s">
        <v>398</v>
      </c>
      <c r="C45" s="159" t="s">
        <v>399</v>
      </c>
      <c r="D45" s="153" t="s">
        <v>0</v>
      </c>
      <c r="E45" s="151" t="s">
        <v>713</v>
      </c>
      <c r="F45" s="144"/>
      <c r="G45" s="387"/>
      <c r="H45" s="2"/>
      <c r="I45" s="2"/>
      <c r="J45" s="2"/>
      <c r="K45" s="2"/>
      <c r="L45" s="2"/>
      <c r="M45" s="2"/>
      <c r="N45" s="2"/>
      <c r="O45" s="2"/>
    </row>
    <row r="46" spans="1:15" ht="24" customHeight="1">
      <c r="A46" s="144"/>
      <c r="B46" s="159" t="s">
        <v>400</v>
      </c>
      <c r="C46" s="159" t="s">
        <v>401</v>
      </c>
      <c r="D46" s="153" t="s">
        <v>290</v>
      </c>
      <c r="E46" s="159"/>
      <c r="F46" s="144"/>
      <c r="G46" s="387"/>
      <c r="H46" s="2"/>
      <c r="I46" s="2"/>
      <c r="J46" s="2"/>
      <c r="K46" s="2"/>
      <c r="L46" s="2"/>
      <c r="M46" s="2"/>
      <c r="N46" s="2"/>
      <c r="O46" s="2"/>
    </row>
    <row r="47" spans="1:15" ht="24" customHeight="1">
      <c r="A47" s="144"/>
      <c r="B47" s="159" t="s">
        <v>402</v>
      </c>
      <c r="C47" s="159" t="s">
        <v>403</v>
      </c>
      <c r="D47" s="160" t="s">
        <v>715</v>
      </c>
      <c r="E47" s="164" t="s">
        <v>715</v>
      </c>
      <c r="F47" s="144"/>
      <c r="G47" s="387"/>
      <c r="H47" s="2"/>
      <c r="I47" s="2"/>
      <c r="J47" s="2"/>
      <c r="K47" s="2"/>
      <c r="L47" s="2"/>
      <c r="M47" s="2"/>
      <c r="N47" s="2"/>
      <c r="O47" s="2"/>
    </row>
    <row r="48" spans="1:15" ht="24" customHeight="1">
      <c r="A48" s="144"/>
      <c r="B48" s="159" t="s">
        <v>404</v>
      </c>
      <c r="C48" s="159" t="s">
        <v>405</v>
      </c>
      <c r="D48" s="160" t="s">
        <v>715</v>
      </c>
      <c r="E48" s="164" t="s">
        <v>715</v>
      </c>
      <c r="F48" s="144"/>
      <c r="G48" s="387"/>
      <c r="H48" s="2"/>
      <c r="I48" s="2"/>
      <c r="J48" s="2"/>
      <c r="K48" s="2"/>
      <c r="L48" s="2"/>
      <c r="M48" s="2"/>
      <c r="N48" s="2"/>
      <c r="O48" s="2"/>
    </row>
    <row r="49" spans="1:15" ht="24" customHeight="1">
      <c r="A49" s="144"/>
      <c r="B49" s="159" t="s">
        <v>406</v>
      </c>
      <c r="C49" s="159" t="s">
        <v>407</v>
      </c>
      <c r="D49" s="160" t="s">
        <v>715</v>
      </c>
      <c r="E49" s="164" t="s">
        <v>715</v>
      </c>
      <c r="F49" s="144"/>
      <c r="G49" s="387"/>
      <c r="H49" s="2"/>
      <c r="I49" s="2"/>
      <c r="J49" s="2"/>
      <c r="K49" s="2"/>
      <c r="L49" s="2"/>
      <c r="M49" s="2"/>
      <c r="N49" s="2"/>
      <c r="O49" s="2"/>
    </row>
    <row r="50" spans="1:15" ht="24" customHeight="1">
      <c r="A50" s="144"/>
      <c r="B50" s="159" t="s">
        <v>408</v>
      </c>
      <c r="C50" s="159" t="s">
        <v>409</v>
      </c>
      <c r="D50" s="153" t="s">
        <v>716</v>
      </c>
      <c r="E50" s="157" t="s">
        <v>717</v>
      </c>
      <c r="F50" s="144"/>
      <c r="G50" s="387"/>
      <c r="H50" s="2"/>
      <c r="I50" s="2"/>
      <c r="J50" s="2"/>
      <c r="K50" s="2"/>
      <c r="L50" s="2"/>
      <c r="M50" s="2"/>
      <c r="N50" s="2"/>
      <c r="O50" s="2"/>
    </row>
    <row r="51" spans="1:15" ht="24" customHeight="1">
      <c r="A51" s="144"/>
      <c r="B51" s="159" t="s">
        <v>410</v>
      </c>
      <c r="C51" s="159" t="s">
        <v>411</v>
      </c>
      <c r="D51" s="153" t="s">
        <v>716</v>
      </c>
      <c r="E51" s="157" t="s">
        <v>717</v>
      </c>
      <c r="F51" s="144"/>
      <c r="G51" s="387"/>
      <c r="H51" s="2"/>
      <c r="I51" s="2"/>
      <c r="J51" s="2"/>
      <c r="K51" s="2"/>
      <c r="L51" s="2"/>
      <c r="M51" s="2"/>
      <c r="N51" s="2"/>
      <c r="O51" s="2"/>
    </row>
    <row r="52" spans="1:15" ht="24" customHeight="1">
      <c r="A52" s="144"/>
      <c r="B52" s="159" t="s">
        <v>412</v>
      </c>
      <c r="C52" s="159" t="s">
        <v>413</v>
      </c>
      <c r="D52" s="153" t="s">
        <v>290</v>
      </c>
      <c r="E52" s="159"/>
      <c r="F52" s="144"/>
      <c r="G52" s="387"/>
      <c r="H52" s="2"/>
      <c r="I52" s="2"/>
      <c r="J52" s="2"/>
      <c r="K52" s="2"/>
      <c r="L52" s="2"/>
      <c r="M52" s="2"/>
      <c r="N52" s="2"/>
      <c r="O52" s="2"/>
    </row>
    <row r="53" spans="1:15" ht="24" customHeight="1" thickBot="1">
      <c r="A53" s="148"/>
      <c r="B53" s="149" t="s">
        <v>414</v>
      </c>
      <c r="C53" s="149"/>
      <c r="D53" s="149"/>
      <c r="E53" s="149"/>
      <c r="F53" s="148"/>
      <c r="G53" s="388"/>
      <c r="H53" s="2"/>
      <c r="I53" s="2"/>
      <c r="J53" s="2"/>
      <c r="K53" s="2"/>
      <c r="L53" s="2"/>
      <c r="M53" s="2"/>
      <c r="N53" s="2"/>
      <c r="O53" s="2"/>
    </row>
    <row r="54" spans="1:15" ht="36" customHeight="1">
      <c r="A54" s="144"/>
      <c r="B54" s="159" t="s">
        <v>415</v>
      </c>
      <c r="C54" s="159" t="s">
        <v>416</v>
      </c>
      <c r="D54" s="151" t="s">
        <v>694</v>
      </c>
      <c r="E54" s="159" t="s">
        <v>718</v>
      </c>
      <c r="F54" s="144"/>
      <c r="G54" s="387"/>
      <c r="H54" s="2"/>
      <c r="I54" s="2"/>
      <c r="J54" s="2"/>
      <c r="K54" s="2"/>
      <c r="L54" s="2"/>
      <c r="M54" s="2"/>
      <c r="N54" s="2"/>
      <c r="O54" s="2"/>
    </row>
    <row r="55" spans="1:15" ht="24" customHeight="1">
      <c r="A55" s="144"/>
      <c r="B55" s="159" t="s">
        <v>417</v>
      </c>
      <c r="C55" s="159" t="s">
        <v>418</v>
      </c>
      <c r="D55" s="151" t="s">
        <v>694</v>
      </c>
      <c r="E55" s="159" t="s">
        <v>719</v>
      </c>
      <c r="F55" s="144"/>
      <c r="G55" s="387"/>
      <c r="H55" s="2"/>
      <c r="I55" s="2"/>
      <c r="J55" s="2"/>
      <c r="K55" s="2"/>
      <c r="L55" s="2"/>
      <c r="M55" s="2"/>
      <c r="N55" s="2"/>
      <c r="O55" s="2"/>
    </row>
    <row r="56" spans="1:15" ht="24" customHeight="1">
      <c r="A56" s="144"/>
      <c r="B56" s="159" t="s">
        <v>419</v>
      </c>
      <c r="C56" s="159" t="s">
        <v>420</v>
      </c>
      <c r="D56" s="151" t="s">
        <v>694</v>
      </c>
      <c r="E56" s="159" t="s">
        <v>719</v>
      </c>
      <c r="F56" s="144"/>
      <c r="G56" s="387"/>
      <c r="H56" s="2"/>
      <c r="I56" s="2"/>
      <c r="J56" s="2"/>
      <c r="K56" s="2"/>
      <c r="L56" s="2"/>
      <c r="M56" s="2"/>
      <c r="N56" s="2"/>
      <c r="O56" s="2"/>
    </row>
    <row r="57" spans="1:15" ht="24" customHeight="1">
      <c r="A57" s="144"/>
      <c r="B57" s="159" t="s">
        <v>421</v>
      </c>
      <c r="C57" s="159" t="s">
        <v>422</v>
      </c>
      <c r="D57" s="151" t="s">
        <v>694</v>
      </c>
      <c r="E57" s="159" t="s">
        <v>719</v>
      </c>
      <c r="F57" s="144"/>
      <c r="G57" s="387"/>
      <c r="H57" s="2"/>
      <c r="I57" s="2"/>
      <c r="J57" s="2"/>
      <c r="K57" s="2"/>
      <c r="L57" s="2"/>
      <c r="M57" s="2"/>
      <c r="N57" s="2"/>
      <c r="O57" s="2"/>
    </row>
    <row r="58" spans="1:15" ht="24" customHeight="1">
      <c r="A58" s="144"/>
      <c r="B58" s="159" t="s">
        <v>423</v>
      </c>
      <c r="C58" s="159" t="s">
        <v>424</v>
      </c>
      <c r="D58" s="151" t="s">
        <v>694</v>
      </c>
      <c r="E58" s="159" t="s">
        <v>719</v>
      </c>
      <c r="F58" s="144"/>
      <c r="G58" s="387"/>
      <c r="H58" s="2"/>
      <c r="I58" s="2"/>
      <c r="J58" s="2"/>
      <c r="K58" s="2"/>
      <c r="L58" s="2"/>
      <c r="M58" s="2"/>
      <c r="N58" s="2"/>
      <c r="O58" s="2"/>
    </row>
    <row r="59" spans="1:15" ht="24" customHeight="1">
      <c r="A59" s="144"/>
      <c r="B59" s="159" t="s">
        <v>425</v>
      </c>
      <c r="C59" s="159" t="s">
        <v>426</v>
      </c>
      <c r="D59" s="151" t="s">
        <v>694</v>
      </c>
      <c r="E59" s="159" t="s">
        <v>720</v>
      </c>
      <c r="F59" s="144"/>
      <c r="G59" s="387"/>
      <c r="H59" s="2"/>
      <c r="I59" s="2"/>
      <c r="J59" s="2"/>
      <c r="K59" s="2"/>
      <c r="L59" s="2"/>
      <c r="M59" s="2"/>
      <c r="N59" s="2"/>
      <c r="O59" s="2"/>
    </row>
    <row r="60" spans="1:15" ht="24" customHeight="1">
      <c r="A60" s="144"/>
      <c r="B60" s="159" t="s">
        <v>427</v>
      </c>
      <c r="C60" s="159" t="s">
        <v>428</v>
      </c>
      <c r="D60" s="159" t="s">
        <v>274</v>
      </c>
      <c r="E60" s="159"/>
      <c r="F60" s="144"/>
      <c r="G60" s="387"/>
      <c r="H60" s="2"/>
      <c r="I60" s="2"/>
      <c r="J60" s="2"/>
      <c r="K60" s="2"/>
      <c r="L60" s="2"/>
      <c r="M60" s="2"/>
      <c r="N60" s="2"/>
      <c r="O60" s="2"/>
    </row>
    <row r="61" spans="1:15" ht="24" customHeight="1" thickBot="1">
      <c r="A61" s="148"/>
      <c r="B61" s="149" t="s">
        <v>429</v>
      </c>
      <c r="C61" s="149"/>
      <c r="D61" s="149"/>
      <c r="E61" s="149"/>
      <c r="F61" s="148"/>
      <c r="G61" s="388"/>
      <c r="H61" s="2"/>
      <c r="I61" s="2"/>
      <c r="J61" s="2"/>
      <c r="K61" s="2"/>
      <c r="L61" s="2"/>
      <c r="M61" s="2"/>
      <c r="N61" s="2"/>
      <c r="O61" s="2"/>
    </row>
    <row r="62" spans="1:15" ht="24" customHeight="1">
      <c r="A62" s="144"/>
      <c r="B62" s="159" t="s">
        <v>430</v>
      </c>
      <c r="C62" s="159" t="s">
        <v>431</v>
      </c>
      <c r="D62" s="151" t="s">
        <v>694</v>
      </c>
      <c r="E62" s="159" t="s">
        <v>700</v>
      </c>
      <c r="F62" s="144"/>
      <c r="G62" s="387"/>
      <c r="H62" s="2"/>
      <c r="I62" s="2"/>
      <c r="J62" s="2"/>
      <c r="K62" s="2"/>
      <c r="L62" s="2"/>
      <c r="M62" s="2"/>
      <c r="N62" s="2"/>
      <c r="O62" s="2"/>
    </row>
    <row r="63" spans="1:15" ht="24" customHeight="1">
      <c r="A63" s="144"/>
      <c r="B63" s="159" t="s">
        <v>432</v>
      </c>
      <c r="C63" s="159" t="s">
        <v>433</v>
      </c>
      <c r="D63" s="159" t="s">
        <v>274</v>
      </c>
      <c r="E63" s="159"/>
      <c r="F63" s="144"/>
      <c r="G63" s="387"/>
      <c r="H63" s="2"/>
      <c r="I63" s="2"/>
      <c r="J63" s="2"/>
      <c r="K63" s="2"/>
      <c r="L63" s="2"/>
      <c r="M63" s="2"/>
      <c r="N63" s="2"/>
      <c r="O63" s="2"/>
    </row>
    <row r="64" spans="1:15">
      <c r="A64" s="144"/>
      <c r="B64" s="145"/>
      <c r="C64" s="146"/>
      <c r="D64" s="146"/>
      <c r="E64" s="146"/>
      <c r="F64" s="68"/>
      <c r="G64" s="68"/>
      <c r="H64" s="2"/>
      <c r="I64" s="2"/>
      <c r="J64" s="2"/>
      <c r="K64" s="2"/>
      <c r="L64" s="2"/>
      <c r="M64" s="2"/>
      <c r="N64" s="2"/>
      <c r="O64" s="2"/>
    </row>
    <row r="65" spans="1:15" ht="21">
      <c r="A65" s="144"/>
      <c r="B65" s="267" t="s">
        <v>434</v>
      </c>
      <c r="C65" s="146"/>
      <c r="D65" s="146"/>
      <c r="E65" s="146"/>
      <c r="F65" s="144"/>
      <c r="G65" s="144"/>
      <c r="H65" s="2"/>
      <c r="I65" s="2"/>
      <c r="J65" s="2"/>
      <c r="K65" s="2"/>
      <c r="L65" s="2"/>
      <c r="M65" s="2"/>
      <c r="N65" s="2"/>
      <c r="O65" s="2"/>
    </row>
    <row r="66" spans="1:15">
      <c r="A66" s="144"/>
      <c r="B66" s="145"/>
      <c r="C66" s="146"/>
      <c r="D66" s="146"/>
      <c r="E66" s="146"/>
      <c r="F66" s="68"/>
      <c r="G66" s="68"/>
      <c r="H66" s="2"/>
      <c r="I66" s="2"/>
      <c r="J66" s="2"/>
      <c r="K66" s="2"/>
      <c r="L66" s="2"/>
      <c r="M66" s="2"/>
      <c r="N66" s="2"/>
      <c r="O66" s="2"/>
    </row>
    <row r="67" spans="1:15" ht="24" customHeight="1" thickBot="1">
      <c r="A67" s="147"/>
      <c r="B67" s="142" t="s">
        <v>262</v>
      </c>
      <c r="C67" s="142" t="s">
        <v>263</v>
      </c>
      <c r="D67" s="143" t="s">
        <v>264</v>
      </c>
      <c r="E67" s="143"/>
      <c r="F67" s="147"/>
      <c r="G67" s="386"/>
      <c r="H67" s="2"/>
      <c r="I67" s="2"/>
      <c r="J67" s="2"/>
      <c r="K67" s="2"/>
      <c r="L67" s="2"/>
      <c r="M67" s="2"/>
      <c r="N67" s="2"/>
      <c r="O67" s="2"/>
    </row>
    <row r="68" spans="1:15" ht="24" customHeight="1">
      <c r="A68" s="144"/>
      <c r="B68" s="158" t="s">
        <v>435</v>
      </c>
      <c r="C68" s="158" t="s">
        <v>436</v>
      </c>
      <c r="D68" s="158" t="s">
        <v>694</v>
      </c>
      <c r="E68" s="158" t="s">
        <v>706</v>
      </c>
      <c r="F68" s="144"/>
      <c r="G68" s="387"/>
      <c r="H68" s="2"/>
      <c r="I68" s="2"/>
      <c r="J68" s="2"/>
      <c r="K68" s="2"/>
      <c r="L68" s="2"/>
      <c r="M68" s="2"/>
      <c r="N68" s="2"/>
      <c r="O68" s="2"/>
    </row>
    <row r="69" spans="1:15" ht="24" customHeight="1">
      <c r="A69" s="144"/>
      <c r="B69" s="159" t="s">
        <v>437</v>
      </c>
      <c r="C69" s="159" t="s">
        <v>438</v>
      </c>
      <c r="D69" s="159" t="s">
        <v>694</v>
      </c>
      <c r="E69" s="159" t="s">
        <v>706</v>
      </c>
      <c r="F69" s="144"/>
      <c r="G69" s="387"/>
      <c r="H69" s="2"/>
      <c r="I69" s="2"/>
      <c r="J69" s="2"/>
      <c r="K69" s="2"/>
      <c r="L69" s="2"/>
      <c r="M69" s="2"/>
      <c r="N69" s="2"/>
      <c r="O69" s="2"/>
    </row>
    <row r="70" spans="1:15" ht="24" customHeight="1">
      <c r="A70" s="144"/>
      <c r="B70" s="159" t="s">
        <v>439</v>
      </c>
      <c r="C70" s="159" t="s">
        <v>440</v>
      </c>
      <c r="D70" s="160" t="s">
        <v>441</v>
      </c>
      <c r="E70" s="159"/>
      <c r="F70" s="144"/>
      <c r="G70" s="387"/>
      <c r="H70" s="2"/>
      <c r="I70" s="2"/>
      <c r="J70" s="2"/>
      <c r="K70" s="2"/>
      <c r="L70" s="2"/>
      <c r="M70" s="2"/>
      <c r="N70" s="2"/>
      <c r="O70" s="2"/>
    </row>
    <row r="71" spans="1:15" ht="7.5" customHeight="1">
      <c r="A71" s="144"/>
      <c r="B71" s="145"/>
      <c r="C71" s="146"/>
      <c r="D71" s="146"/>
      <c r="E71" s="146"/>
      <c r="F71" s="68"/>
      <c r="G71" s="68"/>
      <c r="H71" s="2"/>
      <c r="I71" s="2"/>
      <c r="J71" s="2"/>
      <c r="K71" s="2"/>
      <c r="L71" s="2"/>
      <c r="M71" s="2"/>
      <c r="N71" s="2"/>
      <c r="O71" s="2"/>
    </row>
    <row r="72" spans="1:15" ht="24" customHeight="1">
      <c r="A72" s="144"/>
      <c r="B72" s="267" t="s">
        <v>442</v>
      </c>
      <c r="C72" s="146"/>
      <c r="D72" s="146"/>
      <c r="E72" s="146"/>
      <c r="F72" s="144"/>
      <c r="G72" s="144"/>
      <c r="H72" s="2"/>
      <c r="I72" s="2"/>
      <c r="J72" s="2"/>
      <c r="K72" s="2"/>
      <c r="L72" s="2"/>
      <c r="M72" s="2"/>
      <c r="N72" s="2"/>
      <c r="O72" s="2"/>
    </row>
    <row r="73" spans="1:15" ht="6.75" customHeight="1">
      <c r="A73" s="144"/>
      <c r="B73" s="145"/>
      <c r="C73" s="146"/>
      <c r="D73" s="146"/>
      <c r="E73" s="146"/>
      <c r="F73" s="68"/>
      <c r="G73" s="68"/>
      <c r="H73" s="2"/>
      <c r="I73" s="2"/>
      <c r="J73" s="2"/>
      <c r="K73" s="2"/>
      <c r="L73" s="2"/>
      <c r="M73" s="2"/>
      <c r="N73" s="2"/>
      <c r="O73" s="2"/>
    </row>
    <row r="74" spans="1:15" ht="24" customHeight="1" thickBot="1">
      <c r="A74" s="147"/>
      <c r="B74" s="142" t="s">
        <v>262</v>
      </c>
      <c r="C74" s="142" t="s">
        <v>263</v>
      </c>
      <c r="D74" s="143" t="s">
        <v>264</v>
      </c>
      <c r="E74" s="143"/>
      <c r="F74" s="147"/>
      <c r="G74" s="386"/>
      <c r="H74" s="2"/>
      <c r="I74" s="2"/>
      <c r="J74" s="2"/>
      <c r="K74" s="2"/>
      <c r="L74" s="2"/>
      <c r="M74" s="2"/>
      <c r="N74" s="2"/>
      <c r="O74" s="2"/>
    </row>
    <row r="75" spans="1:15" ht="7.5" customHeight="1">
      <c r="A75" s="144"/>
      <c r="B75" s="145"/>
      <c r="C75" s="146"/>
      <c r="D75" s="146"/>
      <c r="E75" s="146"/>
      <c r="F75" s="68"/>
      <c r="G75" s="68"/>
      <c r="H75" s="2"/>
      <c r="I75" s="2"/>
      <c r="J75" s="2"/>
      <c r="K75" s="2"/>
      <c r="L75" s="2"/>
      <c r="M75" s="2"/>
      <c r="N75" s="2"/>
      <c r="O75" s="2"/>
    </row>
    <row r="76" spans="1:15" ht="24" customHeight="1" thickBot="1">
      <c r="A76" s="148"/>
      <c r="B76" s="149" t="s">
        <v>443</v>
      </c>
      <c r="C76" s="149"/>
      <c r="D76" s="149"/>
      <c r="E76" s="149"/>
      <c r="F76" s="148"/>
      <c r="G76" s="388"/>
      <c r="H76" s="2"/>
      <c r="I76" s="2"/>
      <c r="J76" s="2"/>
      <c r="K76" s="2"/>
      <c r="L76" s="2"/>
      <c r="M76" s="2"/>
      <c r="N76" s="2"/>
      <c r="O76" s="2"/>
    </row>
    <row r="77" spans="1:15" ht="24" customHeight="1">
      <c r="A77" s="144"/>
      <c r="B77" s="159" t="s">
        <v>444</v>
      </c>
      <c r="C77" s="159" t="s">
        <v>445</v>
      </c>
      <c r="D77" s="159" t="s">
        <v>0</v>
      </c>
      <c r="E77" s="157" t="s">
        <v>446</v>
      </c>
      <c r="F77" s="144"/>
      <c r="G77" s="387"/>
      <c r="H77" s="2"/>
      <c r="I77" s="2"/>
      <c r="J77" s="2"/>
      <c r="K77" s="2"/>
      <c r="L77" s="2"/>
      <c r="M77" s="2"/>
      <c r="N77" s="2"/>
      <c r="O77" s="2"/>
    </row>
    <row r="78" spans="1:15" ht="24" customHeight="1">
      <c r="A78" s="144"/>
      <c r="B78" s="159" t="s">
        <v>447</v>
      </c>
      <c r="C78" s="159" t="s">
        <v>448</v>
      </c>
      <c r="D78" s="159" t="s">
        <v>274</v>
      </c>
      <c r="E78" s="159"/>
      <c r="F78" s="144"/>
      <c r="G78" s="387"/>
      <c r="H78" s="2"/>
      <c r="I78" s="2"/>
      <c r="J78" s="2"/>
      <c r="K78" s="2"/>
      <c r="L78" s="2"/>
      <c r="M78" s="2"/>
      <c r="N78" s="2"/>
      <c r="O78" s="2"/>
    </row>
    <row r="79" spans="1:15" ht="24" customHeight="1">
      <c r="A79" s="144"/>
      <c r="B79" s="159" t="s">
        <v>449</v>
      </c>
      <c r="C79" s="159" t="s">
        <v>450</v>
      </c>
      <c r="D79" s="159" t="s">
        <v>274</v>
      </c>
      <c r="E79" s="159"/>
      <c r="F79" s="144"/>
      <c r="G79" s="387"/>
      <c r="H79" s="2"/>
      <c r="I79" s="2"/>
      <c r="J79" s="2"/>
      <c r="K79" s="2"/>
      <c r="L79" s="2"/>
      <c r="M79" s="2"/>
      <c r="N79" s="2"/>
      <c r="O79" s="2"/>
    </row>
    <row r="80" spans="1:15" ht="24" customHeight="1">
      <c r="A80" s="144"/>
      <c r="B80" s="159" t="s">
        <v>451</v>
      </c>
      <c r="C80" s="159" t="s">
        <v>452</v>
      </c>
      <c r="D80" s="154" t="s">
        <v>290</v>
      </c>
      <c r="E80" s="159"/>
      <c r="F80" s="144"/>
      <c r="G80" s="387"/>
      <c r="H80" s="2"/>
      <c r="I80" s="2"/>
      <c r="J80" s="2"/>
      <c r="K80" s="2"/>
      <c r="L80" s="2"/>
      <c r="M80" s="2"/>
      <c r="N80" s="2"/>
      <c r="O80" s="2"/>
    </row>
    <row r="81" spans="1:15" ht="24" customHeight="1" thickBot="1">
      <c r="A81" s="148"/>
      <c r="B81" s="149" t="s">
        <v>453</v>
      </c>
      <c r="C81" s="149"/>
      <c r="D81" s="149"/>
      <c r="E81" s="149"/>
      <c r="F81" s="148"/>
      <c r="G81" s="388"/>
      <c r="H81" s="2"/>
      <c r="I81" s="2"/>
      <c r="J81" s="2"/>
      <c r="K81" s="2"/>
      <c r="L81" s="2"/>
      <c r="M81" s="2"/>
      <c r="N81" s="2"/>
      <c r="O81" s="2"/>
    </row>
    <row r="82" spans="1:15" ht="24" customHeight="1">
      <c r="A82" s="144"/>
      <c r="B82" s="159" t="s">
        <v>454</v>
      </c>
      <c r="C82" s="159" t="s">
        <v>455</v>
      </c>
      <c r="D82" s="151" t="s">
        <v>274</v>
      </c>
      <c r="E82" s="159"/>
      <c r="F82" s="144"/>
      <c r="G82" s="387"/>
      <c r="H82" s="2"/>
      <c r="I82" s="2"/>
      <c r="J82" s="2"/>
      <c r="K82" s="2"/>
      <c r="L82" s="2"/>
      <c r="M82" s="2"/>
      <c r="N82" s="2"/>
      <c r="O82" s="2"/>
    </row>
    <row r="83" spans="1:15" ht="24" customHeight="1">
      <c r="A83" s="144"/>
      <c r="B83" s="159" t="s">
        <v>456</v>
      </c>
      <c r="C83" s="159" t="s">
        <v>457</v>
      </c>
      <c r="D83" s="159" t="s">
        <v>274</v>
      </c>
      <c r="E83" s="157"/>
      <c r="F83" s="144"/>
      <c r="G83" s="387"/>
      <c r="H83" s="2"/>
      <c r="I83" s="2"/>
      <c r="J83" s="2"/>
      <c r="K83" s="2"/>
      <c r="L83" s="2"/>
      <c r="M83" s="2"/>
      <c r="N83" s="2"/>
      <c r="O83" s="2"/>
    </row>
    <row r="84" spans="1:15" ht="24" customHeight="1" thickBot="1">
      <c r="A84" s="148"/>
      <c r="B84" s="149" t="s">
        <v>458</v>
      </c>
      <c r="C84" s="149"/>
      <c r="D84" s="149"/>
      <c r="E84" s="149"/>
      <c r="F84" s="148"/>
      <c r="G84" s="388"/>
      <c r="H84" s="2"/>
      <c r="I84" s="2"/>
      <c r="J84" s="2"/>
      <c r="K84" s="2"/>
      <c r="L84" s="2"/>
      <c r="M84" s="2"/>
      <c r="N84" s="2"/>
      <c r="O84" s="2"/>
    </row>
    <row r="85" spans="1:15" ht="24" customHeight="1">
      <c r="A85" s="144"/>
      <c r="B85" s="150" t="s">
        <v>459</v>
      </c>
      <c r="C85" s="150" t="s">
        <v>460</v>
      </c>
      <c r="D85" s="150" t="s">
        <v>694</v>
      </c>
      <c r="E85" s="150" t="s">
        <v>721</v>
      </c>
      <c r="F85" s="144"/>
      <c r="G85" s="387"/>
      <c r="H85" s="2"/>
      <c r="I85" s="2"/>
      <c r="J85" s="2"/>
      <c r="K85" s="2"/>
      <c r="L85" s="2"/>
      <c r="M85" s="2"/>
      <c r="N85" s="2"/>
      <c r="O85" s="2"/>
    </row>
    <row r="86" spans="1:15" ht="24" customHeight="1">
      <c r="A86" s="144"/>
      <c r="B86" s="156"/>
      <c r="C86" s="156"/>
      <c r="D86" s="156" t="s">
        <v>0</v>
      </c>
      <c r="E86" s="164" t="s">
        <v>446</v>
      </c>
      <c r="F86" s="144"/>
      <c r="G86" s="387"/>
      <c r="H86" s="2"/>
      <c r="I86" s="2"/>
      <c r="J86" s="2"/>
      <c r="K86" s="2"/>
      <c r="L86" s="2"/>
      <c r="M86" s="2"/>
      <c r="N86" s="2"/>
      <c r="O86" s="2"/>
    </row>
    <row r="87" spans="1:15" ht="24" customHeight="1">
      <c r="A87" s="144"/>
      <c r="B87" s="162" t="s">
        <v>461</v>
      </c>
      <c r="C87" s="162" t="s">
        <v>462</v>
      </c>
      <c r="D87" s="162" t="s">
        <v>694</v>
      </c>
      <c r="E87" s="162" t="s">
        <v>721</v>
      </c>
      <c r="F87" s="144"/>
      <c r="G87" s="387"/>
      <c r="H87" s="2"/>
      <c r="I87" s="2"/>
      <c r="J87" s="2"/>
      <c r="K87" s="2"/>
      <c r="L87" s="2"/>
      <c r="M87" s="2"/>
      <c r="N87" s="2"/>
      <c r="O87" s="2"/>
    </row>
    <row r="88" spans="1:15" ht="24" customHeight="1">
      <c r="A88" s="144"/>
      <c r="B88" s="151"/>
      <c r="C88" s="151"/>
      <c r="D88" s="151" t="s">
        <v>0</v>
      </c>
      <c r="E88" s="152" t="s">
        <v>463</v>
      </c>
      <c r="F88" s="144"/>
      <c r="G88" s="387"/>
      <c r="H88" s="2"/>
      <c r="I88" s="2"/>
      <c r="J88" s="2"/>
      <c r="K88" s="2"/>
      <c r="L88" s="2"/>
      <c r="M88" s="2"/>
      <c r="N88" s="2"/>
      <c r="O88" s="2"/>
    </row>
    <row r="89" spans="1:15" ht="24" customHeight="1" thickBot="1">
      <c r="A89" s="148"/>
      <c r="B89" s="149" t="s">
        <v>464</v>
      </c>
      <c r="C89" s="149"/>
      <c r="D89" s="149"/>
      <c r="E89" s="149"/>
      <c r="F89" s="148"/>
      <c r="G89" s="388"/>
      <c r="H89" s="2"/>
      <c r="I89" s="2"/>
      <c r="J89" s="2"/>
      <c r="K89" s="2"/>
      <c r="L89" s="2"/>
      <c r="M89" s="2"/>
      <c r="N89" s="2"/>
      <c r="O89" s="2"/>
    </row>
    <row r="90" spans="1:15" ht="24" customHeight="1">
      <c r="A90" s="144"/>
      <c r="B90" s="150" t="s">
        <v>465</v>
      </c>
      <c r="C90" s="150" t="s">
        <v>466</v>
      </c>
      <c r="D90" s="150" t="s">
        <v>694</v>
      </c>
      <c r="E90" s="150" t="s">
        <v>722</v>
      </c>
      <c r="F90" s="144"/>
      <c r="G90" s="387"/>
      <c r="H90" s="2"/>
      <c r="I90" s="2"/>
      <c r="J90" s="2"/>
      <c r="K90" s="2"/>
      <c r="L90" s="2"/>
      <c r="M90" s="2"/>
      <c r="N90" s="2"/>
      <c r="O90" s="2"/>
    </row>
    <row r="91" spans="1:15" ht="24" customHeight="1">
      <c r="A91" s="144"/>
      <c r="B91" s="156"/>
      <c r="C91" s="156"/>
      <c r="D91" s="156" t="s">
        <v>0</v>
      </c>
      <c r="E91" s="164" t="s">
        <v>467</v>
      </c>
      <c r="F91" s="144"/>
      <c r="G91" s="387"/>
      <c r="H91" s="2"/>
      <c r="I91" s="2"/>
      <c r="J91" s="2"/>
      <c r="K91" s="2"/>
      <c r="L91" s="2"/>
      <c r="M91" s="2"/>
      <c r="N91" s="2"/>
      <c r="O91" s="2"/>
    </row>
    <row r="92" spans="1:15" ht="24" customHeight="1" thickBot="1">
      <c r="A92" s="148"/>
      <c r="B92" s="149" t="s">
        <v>468</v>
      </c>
      <c r="C92" s="149"/>
      <c r="D92" s="149"/>
      <c r="E92" s="149"/>
      <c r="F92" s="148"/>
      <c r="G92" s="388"/>
      <c r="H92" s="2"/>
      <c r="I92" s="2"/>
      <c r="J92" s="2"/>
      <c r="K92" s="2"/>
      <c r="L92" s="2"/>
      <c r="M92" s="2"/>
      <c r="N92" s="2"/>
      <c r="O92" s="2"/>
    </row>
    <row r="93" spans="1:15" ht="24" customHeight="1">
      <c r="A93" s="144"/>
      <c r="B93" s="159" t="s">
        <v>469</v>
      </c>
      <c r="C93" s="159" t="s">
        <v>470</v>
      </c>
      <c r="D93" s="151" t="s">
        <v>274</v>
      </c>
      <c r="E93" s="159"/>
      <c r="F93" s="144"/>
      <c r="G93" s="387"/>
      <c r="H93" s="2"/>
      <c r="I93" s="2"/>
      <c r="J93" s="2"/>
      <c r="K93" s="2"/>
      <c r="L93" s="2"/>
      <c r="M93" s="2"/>
      <c r="N93" s="2"/>
      <c r="O93" s="2"/>
    </row>
    <row r="94" spans="1:15" ht="24" customHeight="1">
      <c r="A94" s="144"/>
      <c r="B94" s="162" t="s">
        <v>471</v>
      </c>
      <c r="C94" s="162" t="s">
        <v>472</v>
      </c>
      <c r="D94" s="162" t="s">
        <v>694</v>
      </c>
      <c r="E94" s="162" t="s">
        <v>719</v>
      </c>
      <c r="F94" s="144"/>
      <c r="G94" s="387"/>
      <c r="H94" s="2"/>
      <c r="I94" s="2"/>
      <c r="J94" s="2"/>
      <c r="K94" s="2"/>
      <c r="L94" s="2"/>
      <c r="M94" s="2"/>
      <c r="N94" s="2"/>
      <c r="O94" s="2"/>
    </row>
    <row r="95" spans="1:15" ht="24" customHeight="1">
      <c r="A95" s="144"/>
      <c r="B95" s="151"/>
      <c r="C95" s="151"/>
      <c r="D95" s="151" t="s">
        <v>0</v>
      </c>
      <c r="E95" s="152" t="s">
        <v>473</v>
      </c>
      <c r="F95" s="144"/>
      <c r="G95" s="387"/>
      <c r="H95" s="2"/>
      <c r="I95" s="2"/>
      <c r="J95" s="2"/>
      <c r="K95" s="2"/>
      <c r="L95" s="2"/>
      <c r="M95" s="2"/>
      <c r="N95" s="2"/>
      <c r="O95" s="2"/>
    </row>
    <row r="96" spans="1:15" ht="24" customHeight="1">
      <c r="A96" s="144"/>
      <c r="B96" s="159" t="s">
        <v>474</v>
      </c>
      <c r="C96" s="159" t="s">
        <v>475</v>
      </c>
      <c r="D96" s="151" t="s">
        <v>0</v>
      </c>
      <c r="E96" s="152" t="s">
        <v>473</v>
      </c>
      <c r="F96" s="144"/>
      <c r="G96" s="387"/>
      <c r="H96" s="2"/>
      <c r="I96" s="2"/>
      <c r="J96" s="2"/>
      <c r="K96" s="2"/>
      <c r="L96" s="2"/>
      <c r="M96" s="2"/>
      <c r="N96" s="2"/>
      <c r="O96" s="2"/>
    </row>
    <row r="97" spans="1:15" ht="24" customHeight="1" thickBot="1">
      <c r="A97" s="148"/>
      <c r="B97" s="149" t="s">
        <v>476</v>
      </c>
      <c r="C97" s="149"/>
      <c r="D97" s="149"/>
      <c r="E97" s="149"/>
      <c r="F97" s="148"/>
      <c r="G97" s="388"/>
      <c r="H97" s="2"/>
      <c r="I97" s="2"/>
      <c r="J97" s="2"/>
      <c r="K97" s="2"/>
      <c r="L97" s="2"/>
      <c r="M97" s="2"/>
      <c r="N97" s="2"/>
      <c r="O97" s="2"/>
    </row>
    <row r="98" spans="1:15" ht="24" customHeight="1">
      <c r="A98" s="144"/>
      <c r="B98" s="158" t="s">
        <v>477</v>
      </c>
      <c r="C98" s="158" t="s">
        <v>478</v>
      </c>
      <c r="D98" s="158" t="s">
        <v>274</v>
      </c>
      <c r="E98" s="158"/>
      <c r="F98" s="144"/>
      <c r="G98" s="387"/>
      <c r="H98" s="2"/>
      <c r="I98" s="2"/>
      <c r="J98" s="2"/>
      <c r="K98" s="2"/>
      <c r="L98" s="2"/>
      <c r="M98" s="2"/>
      <c r="N98" s="2"/>
      <c r="O98" s="2"/>
    </row>
    <row r="99" spans="1:15" ht="24" customHeight="1" thickBot="1">
      <c r="A99" s="148"/>
      <c r="B99" s="149" t="s">
        <v>479</v>
      </c>
      <c r="C99" s="149"/>
      <c r="D99" s="149"/>
      <c r="E99" s="149"/>
      <c r="F99" s="148"/>
      <c r="G99" s="388"/>
      <c r="H99" s="2"/>
      <c r="I99" s="2"/>
      <c r="J99" s="2"/>
      <c r="K99" s="2"/>
      <c r="L99" s="2"/>
      <c r="M99" s="2"/>
      <c r="N99" s="2"/>
      <c r="O99" s="2"/>
    </row>
    <row r="100" spans="1:15" ht="24" customHeight="1">
      <c r="A100" s="144"/>
      <c r="B100" s="150" t="s">
        <v>480</v>
      </c>
      <c r="C100" s="150" t="s">
        <v>481</v>
      </c>
      <c r="D100" s="150" t="s">
        <v>694</v>
      </c>
      <c r="E100" s="150" t="s">
        <v>723</v>
      </c>
      <c r="F100" s="144"/>
      <c r="G100" s="387"/>
      <c r="H100" s="2"/>
      <c r="I100" s="2"/>
      <c r="J100" s="2"/>
      <c r="K100" s="2"/>
      <c r="L100" s="2"/>
      <c r="M100" s="2"/>
      <c r="N100" s="2"/>
      <c r="O100" s="2"/>
    </row>
    <row r="101" spans="1:15" ht="24" customHeight="1">
      <c r="A101" s="144"/>
      <c r="B101" s="159" t="s">
        <v>482</v>
      </c>
      <c r="C101" s="159" t="s">
        <v>483</v>
      </c>
      <c r="D101" s="159" t="s">
        <v>694</v>
      </c>
      <c r="E101" s="159" t="s">
        <v>723</v>
      </c>
      <c r="F101" s="144"/>
      <c r="G101" s="387"/>
      <c r="H101" s="2"/>
      <c r="I101" s="2"/>
      <c r="J101" s="2"/>
      <c r="K101" s="2"/>
      <c r="L101" s="2"/>
      <c r="M101" s="2"/>
      <c r="N101" s="2"/>
      <c r="O101" s="2"/>
    </row>
    <row r="102" spans="1:15" ht="24" customHeight="1">
      <c r="A102" s="144"/>
      <c r="B102" s="162" t="s">
        <v>484</v>
      </c>
      <c r="C102" s="162" t="s">
        <v>485</v>
      </c>
      <c r="D102" s="159" t="s">
        <v>694</v>
      </c>
      <c r="E102" s="159" t="s">
        <v>723</v>
      </c>
      <c r="F102" s="144"/>
      <c r="G102" s="387"/>
      <c r="H102" s="2"/>
      <c r="I102" s="2"/>
      <c r="J102" s="2"/>
      <c r="K102" s="2"/>
      <c r="L102" s="2"/>
      <c r="M102" s="2"/>
      <c r="N102" s="2"/>
      <c r="O102" s="2"/>
    </row>
    <row r="103" spans="1:15" ht="24" customHeight="1">
      <c r="A103" s="144"/>
      <c r="B103" s="159" t="s">
        <v>486</v>
      </c>
      <c r="C103" s="159" t="s">
        <v>487</v>
      </c>
      <c r="D103" s="159" t="s">
        <v>0</v>
      </c>
      <c r="E103" s="157" t="s">
        <v>446</v>
      </c>
      <c r="F103" s="144"/>
      <c r="G103" s="387"/>
      <c r="H103" s="2"/>
      <c r="I103" s="2"/>
      <c r="J103" s="2"/>
      <c r="K103" s="2"/>
      <c r="L103" s="2"/>
      <c r="M103" s="2"/>
      <c r="N103" s="2"/>
      <c r="O103" s="2"/>
    </row>
    <row r="104" spans="1:15" ht="24" customHeight="1" thickBot="1">
      <c r="A104" s="148"/>
      <c r="B104" s="149" t="s">
        <v>488</v>
      </c>
      <c r="C104" s="149"/>
      <c r="D104" s="149"/>
      <c r="E104" s="149"/>
      <c r="F104" s="148"/>
      <c r="G104" s="388"/>
      <c r="H104" s="2"/>
      <c r="I104" s="2"/>
      <c r="J104" s="2"/>
      <c r="K104" s="2"/>
      <c r="L104" s="2"/>
      <c r="M104" s="2"/>
      <c r="N104" s="2"/>
      <c r="O104" s="2"/>
    </row>
    <row r="105" spans="1:15" ht="24" customHeight="1">
      <c r="A105" s="144"/>
      <c r="B105" s="150" t="s">
        <v>489</v>
      </c>
      <c r="C105" s="150" t="s">
        <v>490</v>
      </c>
      <c r="D105" s="150" t="s">
        <v>290</v>
      </c>
      <c r="E105" s="150"/>
      <c r="F105" s="144"/>
      <c r="G105" s="387"/>
      <c r="H105" s="2"/>
      <c r="I105" s="2"/>
      <c r="J105" s="2"/>
      <c r="K105" s="2"/>
      <c r="L105" s="2"/>
      <c r="M105" s="2"/>
      <c r="N105" s="2"/>
      <c r="O105" s="2"/>
    </row>
    <row r="106" spans="1:15" ht="24" customHeight="1">
      <c r="A106" s="144"/>
      <c r="B106" s="159" t="s">
        <v>491</v>
      </c>
      <c r="C106" s="159" t="s">
        <v>492</v>
      </c>
      <c r="D106" s="159" t="s">
        <v>290</v>
      </c>
      <c r="E106" s="159"/>
      <c r="F106" s="144"/>
      <c r="G106" s="387"/>
      <c r="H106" s="2"/>
      <c r="I106" s="2"/>
      <c r="J106" s="2"/>
      <c r="K106" s="2"/>
      <c r="L106" s="2"/>
      <c r="M106" s="2"/>
      <c r="N106" s="2"/>
      <c r="O106" s="2"/>
    </row>
    <row r="107" spans="1:15" ht="24" customHeight="1">
      <c r="A107" s="144"/>
      <c r="B107" s="159" t="s">
        <v>493</v>
      </c>
      <c r="C107" s="159" t="s">
        <v>494</v>
      </c>
      <c r="D107" s="159" t="s">
        <v>290</v>
      </c>
      <c r="E107" s="159"/>
      <c r="F107" s="144"/>
      <c r="G107" s="387"/>
      <c r="H107" s="2"/>
      <c r="I107" s="2"/>
      <c r="J107" s="2"/>
      <c r="K107" s="2"/>
      <c r="L107" s="2"/>
      <c r="M107" s="2"/>
      <c r="N107" s="2"/>
      <c r="O107" s="2"/>
    </row>
    <row r="108" spans="1:15" ht="24" customHeight="1" thickBot="1">
      <c r="A108" s="148"/>
      <c r="B108" s="149" t="s">
        <v>495</v>
      </c>
      <c r="C108" s="149"/>
      <c r="D108" s="149"/>
      <c r="E108" s="149"/>
      <c r="F108" s="148"/>
      <c r="G108" s="388"/>
      <c r="H108" s="2"/>
      <c r="I108" s="2"/>
      <c r="J108" s="2"/>
      <c r="K108" s="2"/>
      <c r="L108" s="2"/>
      <c r="M108" s="2"/>
      <c r="N108" s="2"/>
      <c r="O108" s="2"/>
    </row>
    <row r="109" spans="1:15" ht="36" customHeight="1">
      <c r="A109" s="144"/>
      <c r="B109" s="150" t="s">
        <v>496</v>
      </c>
      <c r="C109" s="150" t="s">
        <v>497</v>
      </c>
      <c r="D109" s="150" t="s">
        <v>694</v>
      </c>
      <c r="E109" s="150" t="s">
        <v>695</v>
      </c>
      <c r="F109" s="144"/>
      <c r="G109" s="387"/>
      <c r="H109" s="2"/>
      <c r="I109" s="2"/>
      <c r="J109" s="2"/>
      <c r="K109" s="2"/>
      <c r="L109" s="2"/>
      <c r="M109" s="2"/>
      <c r="N109" s="2"/>
      <c r="O109" s="2"/>
    </row>
    <row r="110" spans="1:15" ht="24" customHeight="1">
      <c r="A110" s="144"/>
      <c r="B110" s="151"/>
      <c r="C110" s="151"/>
      <c r="D110" s="151" t="s">
        <v>0</v>
      </c>
      <c r="E110" s="152" t="s">
        <v>268</v>
      </c>
      <c r="F110" s="144"/>
      <c r="G110" s="387"/>
      <c r="H110" s="2"/>
      <c r="I110" s="2"/>
      <c r="J110" s="2"/>
      <c r="K110" s="2"/>
      <c r="L110" s="2"/>
      <c r="M110" s="2"/>
      <c r="N110" s="2"/>
      <c r="O110" s="2"/>
    </row>
    <row r="111" spans="1:15" ht="24" customHeight="1">
      <c r="A111" s="144"/>
      <c r="B111" s="159" t="s">
        <v>498</v>
      </c>
      <c r="C111" s="159" t="s">
        <v>499</v>
      </c>
      <c r="D111" s="159" t="s">
        <v>500</v>
      </c>
      <c r="E111" s="159"/>
      <c r="F111" s="144"/>
      <c r="G111" s="387"/>
      <c r="H111" s="2"/>
      <c r="I111" s="2"/>
      <c r="J111" s="2"/>
      <c r="K111" s="2"/>
      <c r="L111" s="2"/>
      <c r="M111" s="2"/>
      <c r="N111" s="2"/>
      <c r="O111" s="2"/>
    </row>
    <row r="112" spans="1:15" ht="24" customHeight="1">
      <c r="A112" s="144"/>
      <c r="B112" s="159" t="s">
        <v>501</v>
      </c>
      <c r="C112" s="159" t="s">
        <v>502</v>
      </c>
      <c r="D112" s="159" t="s">
        <v>500</v>
      </c>
      <c r="E112" s="159"/>
      <c r="F112" s="144"/>
      <c r="G112" s="387"/>
      <c r="H112" s="2"/>
      <c r="I112" s="2"/>
      <c r="J112" s="2"/>
      <c r="K112" s="2"/>
      <c r="L112" s="2"/>
      <c r="M112" s="2"/>
      <c r="N112" s="2"/>
      <c r="O112" s="2"/>
    </row>
    <row r="113" spans="1:15" ht="24" customHeight="1">
      <c r="A113" s="144"/>
      <c r="B113" s="159" t="s">
        <v>503</v>
      </c>
      <c r="C113" s="159" t="s">
        <v>504</v>
      </c>
      <c r="D113" s="159" t="s">
        <v>500</v>
      </c>
      <c r="E113" s="159"/>
      <c r="F113" s="144"/>
      <c r="G113" s="387"/>
      <c r="H113" s="2"/>
      <c r="I113" s="2"/>
      <c r="J113" s="2"/>
      <c r="K113" s="2"/>
      <c r="L113" s="2"/>
      <c r="M113" s="2"/>
      <c r="N113" s="2"/>
      <c r="O113" s="2"/>
    </row>
    <row r="114" spans="1:15" ht="24" customHeight="1">
      <c r="A114" s="144"/>
      <c r="B114" s="159" t="s">
        <v>505</v>
      </c>
      <c r="C114" s="159" t="s">
        <v>506</v>
      </c>
      <c r="D114" s="159" t="s">
        <v>500</v>
      </c>
      <c r="E114" s="159"/>
      <c r="F114" s="144"/>
      <c r="G114" s="387"/>
      <c r="H114" s="2"/>
      <c r="I114" s="2"/>
      <c r="J114" s="2"/>
      <c r="K114" s="2"/>
      <c r="L114" s="2"/>
      <c r="M114" s="2"/>
      <c r="N114" s="2"/>
      <c r="O114" s="2"/>
    </row>
    <row r="115" spans="1:15" ht="24" customHeight="1" thickBot="1">
      <c r="A115" s="148"/>
      <c r="B115" s="149" t="s">
        <v>488</v>
      </c>
      <c r="C115" s="149"/>
      <c r="D115" s="149"/>
      <c r="E115" s="149"/>
      <c r="F115" s="148"/>
      <c r="G115" s="388"/>
      <c r="H115" s="2"/>
      <c r="I115" s="2"/>
      <c r="J115" s="2"/>
      <c r="K115" s="2"/>
      <c r="L115" s="2"/>
      <c r="M115" s="2"/>
      <c r="N115" s="2"/>
      <c r="O115" s="2"/>
    </row>
    <row r="116" spans="1:15" ht="30.75" customHeight="1">
      <c r="A116" s="144"/>
      <c r="B116" s="150" t="s">
        <v>507</v>
      </c>
      <c r="C116" s="150" t="s">
        <v>508</v>
      </c>
      <c r="D116" s="150" t="s">
        <v>290</v>
      </c>
      <c r="E116" s="150"/>
      <c r="F116" s="144"/>
      <c r="G116" s="387"/>
      <c r="H116" s="2"/>
      <c r="I116" s="2"/>
      <c r="J116" s="2"/>
      <c r="K116" s="2"/>
      <c r="L116" s="2"/>
      <c r="M116" s="2"/>
      <c r="N116" s="2"/>
      <c r="O116" s="2"/>
    </row>
    <row r="117" spans="1:15" ht="33" customHeight="1">
      <c r="A117" s="144"/>
      <c r="B117" s="159" t="s">
        <v>509</v>
      </c>
      <c r="C117" s="159" t="s">
        <v>510</v>
      </c>
      <c r="D117" s="159" t="s">
        <v>290</v>
      </c>
      <c r="E117" s="159"/>
      <c r="F117" s="144"/>
      <c r="G117" s="387"/>
      <c r="H117" s="2"/>
      <c r="I117" s="2"/>
      <c r="J117" s="2"/>
      <c r="K117" s="2"/>
      <c r="L117" s="2"/>
      <c r="M117" s="2"/>
      <c r="N117" s="2"/>
      <c r="O117" s="2"/>
    </row>
    <row r="118" spans="1:15" ht="24" customHeight="1">
      <c r="A118" s="144"/>
      <c r="B118" s="159" t="s">
        <v>511</v>
      </c>
      <c r="C118" s="159" t="s">
        <v>512</v>
      </c>
      <c r="D118" s="151" t="s">
        <v>0</v>
      </c>
      <c r="E118" s="152" t="s">
        <v>268</v>
      </c>
      <c r="F118" s="144"/>
      <c r="G118" s="387"/>
      <c r="H118" s="2"/>
      <c r="I118" s="2"/>
      <c r="J118" s="2"/>
      <c r="K118" s="2"/>
      <c r="L118" s="2"/>
      <c r="M118" s="2"/>
      <c r="N118" s="2"/>
      <c r="O118" s="2"/>
    </row>
    <row r="119" spans="1:15" ht="24" customHeight="1">
      <c r="A119" s="144"/>
      <c r="B119" s="159" t="s">
        <v>513</v>
      </c>
      <c r="C119" s="159" t="s">
        <v>514</v>
      </c>
      <c r="D119" s="151" t="s">
        <v>0</v>
      </c>
      <c r="E119" s="152" t="s">
        <v>268</v>
      </c>
      <c r="F119" s="144"/>
      <c r="G119" s="387"/>
      <c r="H119" s="2"/>
      <c r="I119" s="2"/>
      <c r="J119" s="2"/>
      <c r="K119" s="2"/>
      <c r="L119" s="2"/>
      <c r="M119" s="2"/>
      <c r="N119" s="2"/>
      <c r="O119" s="2"/>
    </row>
    <row r="120" spans="1:15" ht="24" customHeight="1">
      <c r="A120" s="144"/>
      <c r="B120" s="159" t="s">
        <v>515</v>
      </c>
      <c r="C120" s="159" t="s">
        <v>516</v>
      </c>
      <c r="D120" s="151" t="s">
        <v>0</v>
      </c>
      <c r="E120" s="152" t="s">
        <v>268</v>
      </c>
      <c r="F120" s="144"/>
      <c r="G120" s="387"/>
      <c r="H120" s="2"/>
      <c r="I120" s="2"/>
      <c r="J120" s="2"/>
      <c r="K120" s="2"/>
      <c r="L120" s="2"/>
      <c r="M120" s="2"/>
      <c r="N120" s="2"/>
      <c r="O120" s="2"/>
    </row>
    <row r="121" spans="1:15" ht="24" customHeight="1" thickBot="1">
      <c r="A121" s="148"/>
      <c r="B121" s="149" t="s">
        <v>517</v>
      </c>
      <c r="C121" s="149"/>
      <c r="D121" s="149"/>
      <c r="E121" s="149"/>
      <c r="F121" s="148"/>
      <c r="G121" s="388"/>
      <c r="H121" s="2"/>
      <c r="I121" s="2"/>
      <c r="J121" s="2"/>
      <c r="K121" s="2"/>
      <c r="L121" s="2"/>
      <c r="M121" s="2"/>
      <c r="N121" s="2"/>
      <c r="O121" s="2"/>
    </row>
    <row r="122" spans="1:15" ht="36" customHeight="1">
      <c r="A122" s="144"/>
      <c r="B122" s="150" t="s">
        <v>518</v>
      </c>
      <c r="C122" s="150" t="s">
        <v>519</v>
      </c>
      <c r="D122" s="151" t="s">
        <v>0</v>
      </c>
      <c r="E122" s="156" t="s">
        <v>697</v>
      </c>
      <c r="F122" s="144"/>
      <c r="G122" s="387"/>
      <c r="H122" s="2"/>
      <c r="I122" s="2"/>
      <c r="J122" s="2"/>
      <c r="K122" s="2"/>
      <c r="L122" s="2"/>
      <c r="M122" s="2"/>
      <c r="N122" s="2"/>
      <c r="O122" s="2"/>
    </row>
    <row r="123" spans="1:15" ht="24" customHeight="1">
      <c r="A123" s="144"/>
      <c r="B123" s="162" t="s">
        <v>520</v>
      </c>
      <c r="C123" s="162" t="s">
        <v>521</v>
      </c>
      <c r="D123" s="162" t="s">
        <v>694</v>
      </c>
      <c r="E123" s="162" t="s">
        <v>697</v>
      </c>
      <c r="F123" s="144"/>
      <c r="G123" s="387"/>
      <c r="H123" s="2"/>
      <c r="I123" s="2"/>
      <c r="J123" s="2"/>
      <c r="K123" s="2"/>
      <c r="L123" s="2"/>
      <c r="M123" s="2"/>
      <c r="N123" s="2"/>
      <c r="O123" s="2"/>
    </row>
    <row r="124" spans="1:15" ht="24" customHeight="1">
      <c r="A124" s="144"/>
      <c r="B124" s="151"/>
      <c r="C124" s="151"/>
      <c r="D124" s="151" t="s">
        <v>0</v>
      </c>
      <c r="E124" s="152" t="s">
        <v>666</v>
      </c>
      <c r="F124" s="144"/>
      <c r="G124" s="387"/>
      <c r="H124" s="2"/>
      <c r="I124" s="2"/>
      <c r="J124" s="2"/>
      <c r="K124" s="2"/>
      <c r="L124" s="2"/>
      <c r="M124" s="2"/>
      <c r="N124" s="2"/>
      <c r="O124" s="2"/>
    </row>
    <row r="125" spans="1:15" ht="24" customHeight="1">
      <c r="A125" s="144"/>
      <c r="B125" s="162" t="s">
        <v>522</v>
      </c>
      <c r="C125" s="162" t="s">
        <v>523</v>
      </c>
      <c r="D125" s="162" t="s">
        <v>694</v>
      </c>
      <c r="E125" s="162" t="s">
        <v>724</v>
      </c>
      <c r="F125" s="144"/>
      <c r="G125" s="387"/>
      <c r="H125" s="2"/>
      <c r="I125" s="2"/>
      <c r="J125" s="2"/>
      <c r="K125" s="2"/>
      <c r="L125" s="2"/>
      <c r="M125" s="2"/>
      <c r="N125" s="2"/>
      <c r="O125" s="2"/>
    </row>
    <row r="126" spans="1:15" ht="24" customHeight="1">
      <c r="A126" s="144"/>
      <c r="B126" s="151"/>
      <c r="C126" s="151"/>
      <c r="D126" s="151" t="s">
        <v>0</v>
      </c>
      <c r="E126" s="152" t="s">
        <v>666</v>
      </c>
      <c r="F126" s="144"/>
      <c r="G126" s="387"/>
      <c r="H126" s="2"/>
      <c r="I126" s="2"/>
      <c r="J126" s="2"/>
      <c r="K126" s="2"/>
      <c r="L126" s="2"/>
      <c r="M126" s="2"/>
      <c r="N126" s="2"/>
      <c r="O126" s="2"/>
    </row>
    <row r="127" spans="1:15" ht="36" customHeight="1">
      <c r="A127" s="144"/>
      <c r="B127" s="159" t="s">
        <v>524</v>
      </c>
      <c r="C127" s="159" t="s">
        <v>525</v>
      </c>
      <c r="D127" s="159" t="s">
        <v>274</v>
      </c>
      <c r="E127" s="159"/>
      <c r="F127" s="144"/>
      <c r="G127" s="387"/>
      <c r="H127" s="2"/>
      <c r="I127" s="2"/>
      <c r="J127" s="2"/>
      <c r="K127" s="2"/>
      <c r="L127" s="2"/>
      <c r="M127" s="2"/>
      <c r="N127" s="2"/>
      <c r="O127" s="2"/>
    </row>
    <row r="128" spans="1:15" ht="24" customHeight="1" thickBot="1">
      <c r="A128" s="148"/>
      <c r="B128" s="149" t="s">
        <v>526</v>
      </c>
      <c r="C128" s="149"/>
      <c r="D128" s="149"/>
      <c r="E128" s="149"/>
      <c r="F128" s="148"/>
      <c r="G128" s="388"/>
      <c r="H128" s="2"/>
      <c r="I128" s="2"/>
      <c r="J128" s="2"/>
      <c r="K128" s="2"/>
      <c r="L128" s="2"/>
      <c r="M128" s="2"/>
      <c r="N128" s="2"/>
      <c r="O128" s="2"/>
    </row>
    <row r="129" spans="1:15" ht="36" customHeight="1">
      <c r="A129" s="144"/>
      <c r="B129" s="150" t="s">
        <v>527</v>
      </c>
      <c r="C129" s="150" t="s">
        <v>528</v>
      </c>
      <c r="D129" s="162" t="s">
        <v>694</v>
      </c>
      <c r="E129" s="162" t="s">
        <v>695</v>
      </c>
      <c r="F129" s="144"/>
      <c r="G129" s="387"/>
      <c r="H129" s="2"/>
      <c r="I129" s="2"/>
      <c r="J129" s="2"/>
      <c r="K129" s="2"/>
      <c r="L129" s="2"/>
      <c r="M129" s="2"/>
      <c r="N129" s="2"/>
      <c r="O129" s="2"/>
    </row>
    <row r="130" spans="1:15" ht="24" customHeight="1">
      <c r="A130" s="144"/>
      <c r="B130" s="151"/>
      <c r="C130" s="151"/>
      <c r="D130" s="151" t="s">
        <v>0</v>
      </c>
      <c r="E130" s="152" t="s">
        <v>268</v>
      </c>
      <c r="F130" s="144"/>
      <c r="G130" s="387"/>
      <c r="H130" s="2"/>
      <c r="I130" s="2"/>
      <c r="J130" s="2"/>
      <c r="K130" s="2"/>
      <c r="L130" s="2"/>
      <c r="M130" s="2"/>
      <c r="N130" s="2"/>
      <c r="O130" s="2"/>
    </row>
    <row r="131" spans="1:15" ht="36" customHeight="1">
      <c r="A131" s="144"/>
      <c r="B131" s="162" t="s">
        <v>529</v>
      </c>
      <c r="C131" s="162" t="s">
        <v>530</v>
      </c>
      <c r="D131" s="162" t="s">
        <v>694</v>
      </c>
      <c r="E131" s="162" t="s">
        <v>695</v>
      </c>
      <c r="F131" s="144"/>
      <c r="G131" s="387"/>
      <c r="H131" s="2"/>
      <c r="I131" s="2"/>
      <c r="J131" s="2"/>
      <c r="K131" s="2"/>
      <c r="L131" s="2"/>
      <c r="M131" s="2"/>
      <c r="N131" s="2"/>
      <c r="O131" s="2"/>
    </row>
    <row r="132" spans="1:15" ht="24" customHeight="1">
      <c r="A132" s="144"/>
      <c r="B132" s="151"/>
      <c r="C132" s="151"/>
      <c r="D132" s="151" t="s">
        <v>0</v>
      </c>
      <c r="E132" s="152" t="s">
        <v>268</v>
      </c>
      <c r="F132" s="144"/>
      <c r="G132" s="387"/>
      <c r="H132" s="2"/>
      <c r="I132" s="2"/>
      <c r="J132" s="2"/>
      <c r="K132" s="2"/>
      <c r="L132" s="2"/>
      <c r="M132" s="2"/>
      <c r="N132" s="2"/>
      <c r="O132" s="2"/>
    </row>
    <row r="133" spans="1:15" ht="24" customHeight="1">
      <c r="A133" s="144"/>
      <c r="B133" s="159" t="s">
        <v>531</v>
      </c>
      <c r="C133" s="159" t="s">
        <v>532</v>
      </c>
      <c r="D133" s="159" t="s">
        <v>274</v>
      </c>
      <c r="E133" s="159"/>
      <c r="F133" s="144"/>
      <c r="G133" s="387"/>
      <c r="H133" s="2"/>
      <c r="I133" s="2"/>
      <c r="J133" s="2"/>
      <c r="K133" s="2"/>
      <c r="L133" s="2"/>
      <c r="M133" s="2"/>
      <c r="N133" s="2"/>
      <c r="O133" s="2"/>
    </row>
    <row r="134" spans="1:15" ht="24" customHeight="1">
      <c r="A134" s="144"/>
      <c r="B134" s="159" t="s">
        <v>533</v>
      </c>
      <c r="C134" s="159" t="s">
        <v>534</v>
      </c>
      <c r="D134" s="159" t="s">
        <v>274</v>
      </c>
      <c r="E134" s="159"/>
      <c r="F134" s="144"/>
      <c r="G134" s="387"/>
      <c r="H134" s="2"/>
      <c r="I134" s="2"/>
      <c r="J134" s="2"/>
      <c r="K134" s="2"/>
      <c r="L134" s="2"/>
      <c r="M134" s="2"/>
      <c r="N134" s="2"/>
      <c r="O134" s="2"/>
    </row>
    <row r="135" spans="1:15" ht="24" customHeight="1">
      <c r="A135" s="144"/>
      <c r="B135" s="159" t="s">
        <v>535</v>
      </c>
      <c r="C135" s="159" t="s">
        <v>536</v>
      </c>
      <c r="D135" s="159" t="s">
        <v>274</v>
      </c>
      <c r="E135" s="159"/>
      <c r="F135" s="144"/>
      <c r="G135" s="387"/>
      <c r="H135" s="2"/>
      <c r="I135" s="2"/>
      <c r="J135" s="2"/>
      <c r="K135" s="2"/>
      <c r="L135" s="2"/>
      <c r="M135" s="2"/>
      <c r="N135" s="2"/>
      <c r="O135" s="2"/>
    </row>
    <row r="136" spans="1:15" ht="24" customHeight="1">
      <c r="A136" s="144"/>
      <c r="B136" s="159" t="s">
        <v>537</v>
      </c>
      <c r="C136" s="159" t="s">
        <v>538</v>
      </c>
      <c r="D136" s="159" t="s">
        <v>274</v>
      </c>
      <c r="E136" s="159"/>
      <c r="F136" s="144"/>
      <c r="G136" s="387"/>
      <c r="H136" s="2"/>
      <c r="I136" s="2"/>
      <c r="J136" s="2"/>
      <c r="K136" s="2"/>
      <c r="L136" s="2"/>
      <c r="M136" s="2"/>
      <c r="N136" s="2"/>
      <c r="O136" s="2"/>
    </row>
    <row r="137" spans="1:15" ht="24" customHeight="1">
      <c r="A137" s="144"/>
      <c r="B137" s="159" t="s">
        <v>539</v>
      </c>
      <c r="C137" s="159" t="s">
        <v>540</v>
      </c>
      <c r="D137" s="159" t="s">
        <v>274</v>
      </c>
      <c r="E137" s="159"/>
      <c r="F137" s="144"/>
      <c r="G137" s="387"/>
      <c r="H137" s="2"/>
      <c r="I137" s="2"/>
      <c r="J137" s="2"/>
      <c r="K137" s="2"/>
      <c r="L137" s="2"/>
      <c r="M137" s="2"/>
      <c r="N137" s="2"/>
      <c r="O137" s="2"/>
    </row>
    <row r="138" spans="1:15" ht="24" customHeight="1" thickBot="1">
      <c r="A138" s="148"/>
      <c r="B138" s="149" t="s">
        <v>541</v>
      </c>
      <c r="C138" s="149"/>
      <c r="D138" s="149"/>
      <c r="E138" s="149"/>
      <c r="F138" s="148"/>
      <c r="G138" s="388"/>
      <c r="H138" s="2"/>
      <c r="I138" s="2"/>
      <c r="J138" s="2"/>
      <c r="K138" s="2"/>
      <c r="L138" s="2"/>
      <c r="M138" s="2"/>
      <c r="N138" s="2"/>
      <c r="O138" s="2"/>
    </row>
    <row r="139" spans="1:15" ht="24" customHeight="1">
      <c r="A139" s="144"/>
      <c r="B139" s="150" t="s">
        <v>542</v>
      </c>
      <c r="C139" s="150" t="s">
        <v>543</v>
      </c>
      <c r="D139" s="162" t="s">
        <v>694</v>
      </c>
      <c r="E139" s="150" t="s">
        <v>704</v>
      </c>
      <c r="F139" s="144"/>
      <c r="G139" s="387"/>
      <c r="H139" s="2"/>
      <c r="I139" s="2"/>
      <c r="J139" s="2"/>
      <c r="K139" s="2"/>
      <c r="L139" s="2"/>
      <c r="M139" s="2"/>
      <c r="N139" s="2"/>
      <c r="O139" s="2"/>
    </row>
    <row r="140" spans="1:15" ht="24" customHeight="1" thickBot="1">
      <c r="A140" s="144"/>
      <c r="B140" s="156"/>
      <c r="C140" s="156"/>
      <c r="D140" s="151" t="s">
        <v>0</v>
      </c>
      <c r="E140" s="155" t="s">
        <v>299</v>
      </c>
      <c r="F140" s="144"/>
      <c r="G140" s="387"/>
      <c r="H140" s="2"/>
      <c r="I140" s="2"/>
      <c r="J140" s="2"/>
      <c r="K140" s="2"/>
      <c r="L140" s="2"/>
      <c r="M140" s="2"/>
      <c r="N140" s="2"/>
      <c r="O140" s="2"/>
    </row>
    <row r="141" spans="1:15" ht="24" customHeight="1">
      <c r="A141" s="144"/>
      <c r="B141" s="162" t="s">
        <v>544</v>
      </c>
      <c r="C141" s="162" t="s">
        <v>545</v>
      </c>
      <c r="D141" s="162" t="s">
        <v>694</v>
      </c>
      <c r="E141" s="150" t="s">
        <v>704</v>
      </c>
      <c r="F141" s="144"/>
      <c r="G141" s="387"/>
      <c r="H141" s="2"/>
      <c r="I141" s="2"/>
      <c r="J141" s="2"/>
      <c r="K141" s="2"/>
      <c r="L141" s="2"/>
      <c r="M141" s="2"/>
      <c r="N141" s="2"/>
      <c r="O141" s="2"/>
    </row>
    <row r="142" spans="1:15" ht="24" customHeight="1">
      <c r="A142" s="144"/>
      <c r="B142" s="151"/>
      <c r="C142" s="151"/>
      <c r="D142" s="151" t="s">
        <v>0</v>
      </c>
      <c r="E142" s="155" t="s">
        <v>299</v>
      </c>
      <c r="F142" s="144"/>
      <c r="G142" s="387"/>
      <c r="H142" s="2"/>
      <c r="I142" s="2"/>
      <c r="J142" s="2"/>
      <c r="K142" s="2"/>
      <c r="L142" s="2"/>
      <c r="M142" s="2"/>
      <c r="N142" s="2"/>
      <c r="O142" s="2"/>
    </row>
    <row r="143" spans="1:15" ht="24" customHeight="1">
      <c r="A143" s="144"/>
      <c r="B143" s="159" t="s">
        <v>546</v>
      </c>
      <c r="C143" s="159" t="s">
        <v>547</v>
      </c>
      <c r="D143" s="151" t="s">
        <v>0</v>
      </c>
      <c r="E143" s="152" t="s">
        <v>268</v>
      </c>
      <c r="F143" s="144"/>
      <c r="G143" s="387"/>
      <c r="H143" s="2"/>
      <c r="I143" s="2"/>
      <c r="J143" s="2"/>
      <c r="K143" s="2"/>
      <c r="L143" s="2"/>
      <c r="M143" s="2"/>
      <c r="N143" s="2"/>
      <c r="O143" s="2"/>
    </row>
    <row r="144" spans="1:15" ht="24" customHeight="1">
      <c r="A144" s="144"/>
      <c r="B144" s="159" t="s">
        <v>548</v>
      </c>
      <c r="C144" s="159" t="s">
        <v>549</v>
      </c>
      <c r="D144" s="151" t="s">
        <v>0</v>
      </c>
      <c r="E144" s="152" t="s">
        <v>268</v>
      </c>
      <c r="F144" s="144"/>
      <c r="G144" s="387"/>
      <c r="H144" s="2"/>
      <c r="I144" s="2"/>
      <c r="J144" s="2"/>
      <c r="K144" s="2"/>
      <c r="L144" s="2"/>
      <c r="M144" s="2"/>
      <c r="N144" s="2"/>
      <c r="O144" s="2"/>
    </row>
    <row r="145" spans="1:15" ht="24" customHeight="1">
      <c r="A145" s="144"/>
      <c r="B145" s="159" t="s">
        <v>550</v>
      </c>
      <c r="C145" s="159" t="s">
        <v>551</v>
      </c>
      <c r="D145" s="151" t="s">
        <v>0</v>
      </c>
      <c r="E145" s="152" t="s">
        <v>268</v>
      </c>
      <c r="F145" s="144"/>
      <c r="G145" s="387"/>
      <c r="H145" s="2"/>
      <c r="I145" s="2"/>
      <c r="J145" s="2"/>
      <c r="K145" s="2"/>
      <c r="L145" s="2"/>
      <c r="M145" s="2"/>
      <c r="N145" s="2"/>
      <c r="O145" s="2"/>
    </row>
    <row r="146" spans="1:15" ht="24" customHeight="1" thickBot="1">
      <c r="A146" s="148"/>
      <c r="B146" s="149" t="s">
        <v>552</v>
      </c>
      <c r="C146" s="149"/>
      <c r="D146" s="149"/>
      <c r="E146" s="149"/>
      <c r="F146" s="148"/>
      <c r="G146" s="388"/>
      <c r="H146" s="2"/>
      <c r="I146" s="2"/>
      <c r="J146" s="2"/>
      <c r="K146" s="2"/>
      <c r="L146" s="2"/>
      <c r="M146" s="2"/>
      <c r="N146" s="2"/>
      <c r="O146" s="2"/>
    </row>
    <row r="147" spans="1:15" ht="24" customHeight="1">
      <c r="A147" s="144"/>
      <c r="B147" s="150" t="s">
        <v>553</v>
      </c>
      <c r="C147" s="150" t="s">
        <v>554</v>
      </c>
      <c r="D147" s="162" t="s">
        <v>694</v>
      </c>
      <c r="E147" s="162" t="s">
        <v>696</v>
      </c>
      <c r="F147" s="144"/>
      <c r="G147" s="387"/>
      <c r="H147" s="2"/>
      <c r="I147" s="2"/>
      <c r="J147" s="2"/>
      <c r="K147" s="2"/>
      <c r="L147" s="2"/>
      <c r="M147" s="2"/>
      <c r="N147" s="2"/>
      <c r="O147" s="2"/>
    </row>
    <row r="148" spans="1:15" ht="24" customHeight="1">
      <c r="A148" s="144"/>
      <c r="B148" s="151"/>
      <c r="C148" s="151"/>
      <c r="D148" s="151" t="s">
        <v>0</v>
      </c>
      <c r="E148" s="152" t="s">
        <v>268</v>
      </c>
      <c r="F148" s="144"/>
      <c r="G148" s="387"/>
      <c r="H148" s="2"/>
      <c r="I148" s="2"/>
      <c r="J148" s="2"/>
      <c r="K148" s="2"/>
      <c r="L148" s="2"/>
      <c r="M148" s="2"/>
      <c r="N148" s="2"/>
      <c r="O148" s="2"/>
    </row>
    <row r="149" spans="1:15" ht="24" customHeight="1" thickBot="1">
      <c r="A149" s="148"/>
      <c r="B149" s="149" t="s">
        <v>555</v>
      </c>
      <c r="C149" s="149"/>
      <c r="D149" s="149"/>
      <c r="E149" s="149"/>
      <c r="F149" s="148"/>
      <c r="G149" s="388"/>
      <c r="H149" s="2"/>
      <c r="I149" s="2"/>
      <c r="J149" s="2"/>
      <c r="K149" s="2"/>
      <c r="L149" s="2"/>
      <c r="M149" s="2"/>
      <c r="N149" s="2"/>
      <c r="O149" s="2"/>
    </row>
    <row r="150" spans="1:15" ht="24" customHeight="1">
      <c r="A150" s="144"/>
      <c r="B150" s="150" t="s">
        <v>556</v>
      </c>
      <c r="C150" s="150" t="s">
        <v>557</v>
      </c>
      <c r="D150" s="159" t="s">
        <v>274</v>
      </c>
      <c r="E150" s="159"/>
      <c r="F150" s="144"/>
      <c r="G150" s="387"/>
      <c r="H150" s="2"/>
      <c r="I150" s="2"/>
      <c r="J150" s="2"/>
      <c r="K150" s="2"/>
      <c r="L150" s="2"/>
      <c r="M150" s="2"/>
      <c r="N150" s="2"/>
      <c r="O150" s="2"/>
    </row>
    <row r="151" spans="1:15" ht="24" customHeight="1">
      <c r="A151" s="144"/>
      <c r="B151" s="159" t="s">
        <v>558</v>
      </c>
      <c r="C151" s="159" t="s">
        <v>559</v>
      </c>
      <c r="D151" s="159" t="s">
        <v>274</v>
      </c>
      <c r="E151" s="159"/>
      <c r="F151" s="144"/>
      <c r="G151" s="387"/>
      <c r="H151" s="2"/>
      <c r="I151" s="2"/>
      <c r="J151" s="2"/>
      <c r="K151" s="2"/>
      <c r="L151" s="2"/>
      <c r="M151" s="2"/>
      <c r="N151" s="2"/>
      <c r="O151" s="2"/>
    </row>
    <row r="152" spans="1:15">
      <c r="A152" s="144"/>
      <c r="B152" s="145"/>
      <c r="C152" s="146"/>
      <c r="D152" s="146"/>
      <c r="E152" s="146"/>
      <c r="F152" s="68"/>
      <c r="G152" s="68"/>
      <c r="H152" s="2"/>
      <c r="I152" s="2"/>
      <c r="J152" s="2"/>
      <c r="K152" s="2"/>
      <c r="L152" s="2"/>
      <c r="M152" s="2"/>
      <c r="N152" s="2"/>
      <c r="O152" s="2"/>
    </row>
    <row r="153" spans="1:15" ht="24" customHeight="1">
      <c r="A153" s="144"/>
      <c r="B153" s="267" t="s">
        <v>560</v>
      </c>
      <c r="C153" s="146"/>
      <c r="D153" s="146"/>
      <c r="E153" s="146"/>
      <c r="F153" s="144"/>
      <c r="G153" s="144"/>
      <c r="H153" s="2"/>
      <c r="I153" s="2"/>
      <c r="J153" s="2"/>
      <c r="K153" s="2"/>
      <c r="L153" s="2"/>
      <c r="M153" s="2"/>
      <c r="N153" s="2"/>
      <c r="O153" s="2"/>
    </row>
    <row r="154" spans="1:15" ht="7.5" customHeight="1">
      <c r="A154" s="144"/>
      <c r="B154" s="145"/>
      <c r="C154" s="146"/>
      <c r="D154" s="146"/>
      <c r="E154" s="146"/>
      <c r="F154" s="68"/>
      <c r="G154" s="68"/>
      <c r="H154" s="2"/>
      <c r="I154" s="2"/>
      <c r="J154" s="2"/>
      <c r="K154" s="2"/>
      <c r="L154" s="2"/>
      <c r="M154" s="2"/>
      <c r="N154" s="2"/>
      <c r="O154" s="2"/>
    </row>
    <row r="155" spans="1:15" ht="24" customHeight="1" thickBot="1">
      <c r="A155" s="147"/>
      <c r="B155" s="142" t="s">
        <v>262</v>
      </c>
      <c r="C155" s="142" t="s">
        <v>263</v>
      </c>
      <c r="D155" s="143" t="s">
        <v>264</v>
      </c>
      <c r="E155" s="143"/>
      <c r="F155" s="147"/>
      <c r="G155" s="386"/>
      <c r="H155" s="2"/>
      <c r="I155" s="2"/>
      <c r="J155" s="2"/>
      <c r="K155" s="2"/>
      <c r="L155" s="2"/>
      <c r="M155" s="2"/>
      <c r="N155" s="2"/>
      <c r="O155" s="2"/>
    </row>
    <row r="156" spans="1:15" ht="7.5" customHeight="1">
      <c r="A156" s="144"/>
      <c r="B156" s="145"/>
      <c r="C156" s="146"/>
      <c r="D156" s="146"/>
      <c r="E156" s="146"/>
      <c r="F156" s="68"/>
      <c r="G156" s="68"/>
      <c r="H156" s="2"/>
      <c r="I156" s="2"/>
      <c r="J156" s="2"/>
      <c r="K156" s="2"/>
      <c r="L156" s="2"/>
      <c r="M156" s="2"/>
      <c r="N156" s="2"/>
      <c r="O156" s="2"/>
    </row>
    <row r="157" spans="1:15" ht="24" customHeight="1" thickBot="1">
      <c r="A157" s="148"/>
      <c r="B157" s="149" t="s">
        <v>561</v>
      </c>
      <c r="C157" s="149"/>
      <c r="D157" s="149"/>
      <c r="E157" s="149"/>
      <c r="F157" s="148"/>
      <c r="G157" s="388"/>
      <c r="H157" s="2"/>
      <c r="I157" s="2"/>
      <c r="J157" s="2"/>
      <c r="K157" s="2"/>
      <c r="L157" s="2"/>
      <c r="M157" s="2"/>
      <c r="N157" s="2"/>
      <c r="O157" s="2"/>
    </row>
    <row r="158" spans="1:15" ht="24" customHeight="1">
      <c r="A158" s="144"/>
      <c r="B158" s="150" t="s">
        <v>562</v>
      </c>
      <c r="C158" s="150" t="s">
        <v>563</v>
      </c>
      <c r="D158" s="151" t="s">
        <v>0</v>
      </c>
      <c r="E158" s="395" t="s">
        <v>327</v>
      </c>
      <c r="F158" s="144"/>
      <c r="G158" s="387"/>
      <c r="H158" s="2"/>
      <c r="I158" s="2"/>
      <c r="J158" s="2"/>
      <c r="K158" s="2"/>
      <c r="L158" s="2"/>
      <c r="M158" s="2"/>
      <c r="N158" s="2"/>
      <c r="O158" s="2"/>
    </row>
    <row r="159" spans="1:15" ht="36" customHeight="1">
      <c r="A159" s="144"/>
      <c r="B159" s="159" t="s">
        <v>564</v>
      </c>
      <c r="C159" s="159" t="s">
        <v>565</v>
      </c>
      <c r="D159" s="159" t="s">
        <v>274</v>
      </c>
      <c r="E159" s="408"/>
      <c r="F159" s="144"/>
      <c r="G159" s="387"/>
      <c r="H159" s="2"/>
      <c r="I159" s="2"/>
      <c r="J159" s="2"/>
      <c r="K159" s="2"/>
      <c r="L159" s="2"/>
      <c r="M159" s="2"/>
      <c r="N159" s="2"/>
      <c r="O159" s="2"/>
    </row>
    <row r="160" spans="1:15" ht="24" customHeight="1">
      <c r="A160" s="144"/>
      <c r="B160" s="159" t="s">
        <v>566</v>
      </c>
      <c r="C160" s="159" t="s">
        <v>567</v>
      </c>
      <c r="D160" s="159" t="s">
        <v>274</v>
      </c>
      <c r="E160" s="408"/>
      <c r="F160" s="144"/>
      <c r="G160" s="387"/>
      <c r="H160" s="2"/>
      <c r="I160" s="2"/>
      <c r="J160" s="2"/>
      <c r="K160" s="2"/>
      <c r="L160" s="2"/>
      <c r="M160" s="2"/>
      <c r="N160" s="2"/>
      <c r="O160" s="2"/>
    </row>
    <row r="161" spans="1:15" ht="24" customHeight="1" thickBot="1">
      <c r="A161" s="148"/>
      <c r="B161" s="149" t="s">
        <v>568</v>
      </c>
      <c r="C161" s="149"/>
      <c r="D161" s="149"/>
      <c r="E161" s="400"/>
      <c r="F161" s="148"/>
      <c r="G161" s="388"/>
      <c r="H161" s="2"/>
      <c r="I161" s="2"/>
      <c r="J161" s="2"/>
      <c r="K161" s="2"/>
      <c r="L161" s="2"/>
      <c r="M161" s="2"/>
      <c r="N161" s="2"/>
      <c r="O161" s="2"/>
    </row>
    <row r="162" spans="1:15" ht="24" customHeight="1">
      <c r="A162" s="144"/>
      <c r="B162" s="165" t="s">
        <v>569</v>
      </c>
      <c r="C162" s="165" t="s">
        <v>570</v>
      </c>
      <c r="D162" s="165" t="s">
        <v>274</v>
      </c>
      <c r="E162" s="408"/>
      <c r="F162" s="144"/>
      <c r="G162" s="387"/>
      <c r="H162" s="2"/>
      <c r="I162" s="2"/>
      <c r="J162" s="2"/>
      <c r="K162" s="2"/>
      <c r="L162" s="2"/>
      <c r="M162" s="2"/>
      <c r="N162" s="2"/>
      <c r="O162" s="2"/>
    </row>
    <row r="163" spans="1:15" ht="24" customHeight="1" thickBot="1">
      <c r="A163" s="148"/>
      <c r="B163" s="149" t="s">
        <v>571</v>
      </c>
      <c r="C163" s="149"/>
      <c r="D163" s="149"/>
      <c r="E163" s="400"/>
      <c r="F163" s="148"/>
      <c r="G163" s="388"/>
      <c r="H163" s="2"/>
      <c r="I163" s="2"/>
      <c r="J163" s="2"/>
      <c r="K163" s="2"/>
      <c r="L163" s="2"/>
      <c r="M163" s="2"/>
      <c r="N163" s="2"/>
      <c r="O163" s="2"/>
    </row>
    <row r="164" spans="1:15" ht="36" customHeight="1">
      <c r="A164" s="144"/>
      <c r="B164" s="150" t="s">
        <v>572</v>
      </c>
      <c r="C164" s="150" t="s">
        <v>573</v>
      </c>
      <c r="D164" s="150" t="s">
        <v>694</v>
      </c>
      <c r="E164" s="408" t="s">
        <v>725</v>
      </c>
      <c r="F164" s="144"/>
      <c r="G164" s="387"/>
      <c r="H164" s="2"/>
      <c r="I164" s="2"/>
      <c r="J164" s="2"/>
      <c r="K164" s="2"/>
      <c r="L164" s="2"/>
      <c r="M164" s="2"/>
      <c r="N164" s="2"/>
      <c r="O164" s="2"/>
    </row>
    <row r="165" spans="1:15" ht="36" customHeight="1">
      <c r="A165" s="144"/>
      <c r="B165" s="162" t="s">
        <v>574</v>
      </c>
      <c r="C165" s="162" t="s">
        <v>575</v>
      </c>
      <c r="D165" s="162" t="s">
        <v>694</v>
      </c>
      <c r="E165" s="411" t="s">
        <v>725</v>
      </c>
      <c r="F165" s="144"/>
      <c r="G165" s="387"/>
      <c r="H165" s="2"/>
      <c r="I165" s="2"/>
      <c r="J165" s="2"/>
      <c r="K165" s="2"/>
      <c r="L165" s="2"/>
      <c r="M165" s="2"/>
      <c r="N165" s="2"/>
      <c r="O165" s="2"/>
    </row>
    <row r="166" spans="1:15" ht="20.25" customHeight="1">
      <c r="A166" s="144"/>
      <c r="B166" s="151"/>
      <c r="C166" s="151"/>
      <c r="D166" s="151" t="s">
        <v>0</v>
      </c>
      <c r="E166" s="395" t="s">
        <v>327</v>
      </c>
      <c r="F166" s="144"/>
      <c r="G166" s="387"/>
      <c r="H166" s="2"/>
      <c r="I166" s="2"/>
      <c r="J166" s="2"/>
      <c r="K166" s="2"/>
      <c r="L166" s="2"/>
      <c r="M166" s="2"/>
      <c r="N166" s="2"/>
      <c r="O166" s="2"/>
    </row>
    <row r="167" spans="1:15" ht="36" customHeight="1">
      <c r="A167" s="144"/>
      <c r="B167" s="159" t="s">
        <v>576</v>
      </c>
      <c r="C167" s="159" t="s">
        <v>577</v>
      </c>
      <c r="D167" s="159" t="s">
        <v>274</v>
      </c>
      <c r="E167" s="408"/>
      <c r="F167" s="144"/>
      <c r="G167" s="387"/>
      <c r="H167" s="2"/>
      <c r="I167" s="2"/>
      <c r="J167" s="2"/>
      <c r="K167" s="2"/>
      <c r="L167" s="2"/>
      <c r="M167" s="2"/>
      <c r="N167" s="2"/>
      <c r="O167" s="2"/>
    </row>
    <row r="168" spans="1:15" ht="36" customHeight="1">
      <c r="A168" s="144"/>
      <c r="B168" s="159" t="s">
        <v>578</v>
      </c>
      <c r="C168" s="159" t="s">
        <v>579</v>
      </c>
      <c r="D168" s="159" t="s">
        <v>694</v>
      </c>
      <c r="E168" s="408" t="s">
        <v>725</v>
      </c>
      <c r="F168" s="144"/>
      <c r="G168" s="387"/>
      <c r="H168" s="2"/>
      <c r="I168" s="2"/>
      <c r="J168" s="2"/>
      <c r="K168" s="2"/>
      <c r="L168" s="2"/>
      <c r="M168" s="2"/>
      <c r="N168" s="2"/>
      <c r="O168" s="2"/>
    </row>
    <row r="169" spans="1:15" ht="36" customHeight="1">
      <c r="A169" s="144"/>
      <c r="B169" s="159" t="s">
        <v>580</v>
      </c>
      <c r="C169" s="159" t="s">
        <v>581</v>
      </c>
      <c r="D169" s="162" t="s">
        <v>274</v>
      </c>
      <c r="E169" s="411"/>
      <c r="F169" s="144"/>
      <c r="G169" s="387"/>
      <c r="H169" s="2"/>
      <c r="I169" s="2"/>
      <c r="J169" s="2"/>
      <c r="K169" s="2"/>
      <c r="L169" s="2"/>
      <c r="M169" s="2"/>
      <c r="N169" s="2"/>
      <c r="O169" s="2"/>
    </row>
    <row r="170" spans="1:15" ht="36" customHeight="1">
      <c r="A170" s="144"/>
      <c r="B170" s="159" t="s">
        <v>582</v>
      </c>
      <c r="C170" s="159" t="s">
        <v>583</v>
      </c>
      <c r="D170" s="159" t="s">
        <v>274</v>
      </c>
      <c r="E170" s="408"/>
      <c r="F170" s="144"/>
      <c r="G170" s="387"/>
      <c r="H170" s="2"/>
      <c r="I170" s="2"/>
      <c r="J170" s="2"/>
      <c r="K170" s="2"/>
      <c r="L170" s="2"/>
      <c r="M170" s="2"/>
      <c r="N170" s="2"/>
      <c r="O170" s="2"/>
    </row>
    <row r="171" spans="1:15" ht="36" customHeight="1">
      <c r="A171" s="144"/>
      <c r="B171" s="159" t="s">
        <v>584</v>
      </c>
      <c r="C171" s="159" t="s">
        <v>585</v>
      </c>
      <c r="D171" s="159" t="s">
        <v>274</v>
      </c>
      <c r="E171" s="408"/>
      <c r="F171" s="144"/>
      <c r="G171" s="387"/>
      <c r="H171" s="2"/>
      <c r="I171" s="2"/>
      <c r="J171" s="2"/>
      <c r="K171" s="2"/>
      <c r="L171" s="2"/>
      <c r="M171" s="2"/>
      <c r="N171" s="2"/>
      <c r="O171" s="2"/>
    </row>
    <row r="172" spans="1:15" ht="24" customHeight="1">
      <c r="A172" s="144"/>
      <c r="B172" s="159" t="s">
        <v>586</v>
      </c>
      <c r="C172" s="159" t="s">
        <v>587</v>
      </c>
      <c r="D172" s="159" t="s">
        <v>274</v>
      </c>
      <c r="E172" s="408"/>
      <c r="F172" s="144"/>
      <c r="G172" s="387"/>
      <c r="H172" s="2"/>
      <c r="I172" s="2"/>
      <c r="J172" s="2"/>
      <c r="K172" s="2"/>
      <c r="L172" s="2"/>
      <c r="M172" s="2"/>
      <c r="N172" s="2"/>
      <c r="O172" s="2"/>
    </row>
    <row r="173" spans="1:15" ht="24" customHeight="1">
      <c r="A173" s="144"/>
      <c r="B173" s="162" t="s">
        <v>588</v>
      </c>
      <c r="C173" s="162" t="s">
        <v>589</v>
      </c>
      <c r="D173" s="162" t="s">
        <v>694</v>
      </c>
      <c r="E173" s="411" t="s">
        <v>725</v>
      </c>
      <c r="F173" s="144"/>
      <c r="G173" s="387"/>
      <c r="H173" s="2"/>
      <c r="I173" s="2"/>
      <c r="J173" s="2"/>
      <c r="K173" s="2"/>
      <c r="L173" s="2"/>
      <c r="M173" s="2"/>
      <c r="N173" s="2"/>
      <c r="O173" s="2"/>
    </row>
    <row r="174" spans="1:15" ht="24" customHeight="1">
      <c r="A174" s="144"/>
      <c r="B174" s="151"/>
      <c r="C174" s="151"/>
      <c r="D174" s="151" t="s">
        <v>0</v>
      </c>
      <c r="E174" s="395" t="s">
        <v>327</v>
      </c>
      <c r="F174" s="144"/>
      <c r="G174" s="387"/>
      <c r="H174" s="2"/>
      <c r="I174" s="2"/>
      <c r="J174" s="2"/>
      <c r="K174" s="2"/>
      <c r="L174" s="2"/>
      <c r="M174" s="2"/>
      <c r="N174" s="2"/>
      <c r="O174" s="2"/>
    </row>
    <row r="175" spans="1:15" ht="24" customHeight="1">
      <c r="A175" s="144"/>
      <c r="B175" s="162" t="s">
        <v>590</v>
      </c>
      <c r="C175" s="162" t="s">
        <v>591</v>
      </c>
      <c r="D175" s="162" t="s">
        <v>274</v>
      </c>
      <c r="E175" s="411"/>
      <c r="F175" s="144"/>
      <c r="G175" s="387"/>
      <c r="H175" s="2"/>
      <c r="I175" s="2"/>
      <c r="J175" s="2"/>
      <c r="K175" s="2"/>
      <c r="L175" s="2"/>
      <c r="M175" s="2"/>
      <c r="N175" s="2"/>
      <c r="O175" s="2"/>
    </row>
    <row r="176" spans="1:15" ht="24" customHeight="1" thickBot="1">
      <c r="A176" s="148"/>
      <c r="B176" s="149" t="s">
        <v>592</v>
      </c>
      <c r="C176" s="149"/>
      <c r="D176" s="149"/>
      <c r="E176" s="400"/>
      <c r="F176" s="148"/>
      <c r="G176" s="388"/>
      <c r="H176" s="2"/>
      <c r="I176" s="2"/>
      <c r="J176" s="2"/>
      <c r="K176" s="2"/>
      <c r="L176" s="2"/>
      <c r="M176" s="2"/>
      <c r="N176" s="2"/>
      <c r="O176" s="2"/>
    </row>
    <row r="177" spans="1:15" ht="24" customHeight="1">
      <c r="A177" s="144"/>
      <c r="B177" s="150" t="s">
        <v>593</v>
      </c>
      <c r="C177" s="150" t="s">
        <v>594</v>
      </c>
      <c r="D177" s="162" t="s">
        <v>274</v>
      </c>
      <c r="E177" s="411"/>
      <c r="F177" s="144"/>
      <c r="G177" s="387"/>
      <c r="H177" s="2"/>
      <c r="I177" s="2"/>
      <c r="J177" s="2"/>
      <c r="K177" s="2"/>
      <c r="L177" s="2"/>
      <c r="M177" s="2"/>
      <c r="N177" s="2"/>
      <c r="O177" s="2"/>
    </row>
    <row r="178" spans="1:15" ht="24" customHeight="1">
      <c r="A178" s="144"/>
      <c r="B178" s="159" t="s">
        <v>595</v>
      </c>
      <c r="C178" s="159" t="s">
        <v>596</v>
      </c>
      <c r="D178" s="159" t="s">
        <v>694</v>
      </c>
      <c r="E178" s="408" t="s">
        <v>726</v>
      </c>
      <c r="F178" s="144"/>
      <c r="G178" s="387"/>
      <c r="H178" s="2"/>
      <c r="I178" s="2"/>
      <c r="J178" s="2"/>
      <c r="K178" s="2"/>
      <c r="L178" s="2"/>
      <c r="M178" s="2"/>
      <c r="N178" s="2"/>
      <c r="O178" s="2"/>
    </row>
    <row r="179" spans="1:15" ht="36" customHeight="1">
      <c r="A179" s="144"/>
      <c r="B179" s="159" t="s">
        <v>597</v>
      </c>
      <c r="C179" s="159" t="s">
        <v>598</v>
      </c>
      <c r="D179" s="159" t="s">
        <v>274</v>
      </c>
      <c r="E179" s="408"/>
      <c r="F179" s="144"/>
      <c r="G179" s="387"/>
      <c r="H179" s="2"/>
      <c r="I179" s="2"/>
      <c r="J179" s="2"/>
      <c r="K179" s="2"/>
      <c r="L179" s="2"/>
      <c r="M179" s="2"/>
      <c r="N179" s="2"/>
      <c r="O179" s="2"/>
    </row>
    <row r="180" spans="1:15" ht="24" customHeight="1" thickBot="1">
      <c r="A180" s="148"/>
      <c r="B180" s="149" t="s">
        <v>599</v>
      </c>
      <c r="C180" s="149"/>
      <c r="D180" s="149"/>
      <c r="E180" s="400"/>
      <c r="F180" s="148"/>
      <c r="G180" s="388"/>
      <c r="H180" s="2"/>
      <c r="I180" s="2"/>
      <c r="J180" s="2"/>
      <c r="K180" s="2"/>
      <c r="L180" s="2"/>
      <c r="M180" s="2"/>
      <c r="N180" s="2"/>
      <c r="O180" s="2"/>
    </row>
    <row r="181" spans="1:15" ht="24" customHeight="1">
      <c r="A181" s="144"/>
      <c r="B181" s="150" t="s">
        <v>600</v>
      </c>
      <c r="C181" s="150" t="s">
        <v>601</v>
      </c>
      <c r="D181" s="162" t="s">
        <v>694</v>
      </c>
      <c r="E181" s="411" t="s">
        <v>328</v>
      </c>
      <c r="F181" s="144"/>
      <c r="G181" s="387"/>
      <c r="H181" s="2"/>
      <c r="I181" s="2"/>
      <c r="J181" s="2"/>
      <c r="K181" s="2"/>
      <c r="L181" s="2"/>
      <c r="M181" s="2"/>
      <c r="N181" s="2"/>
      <c r="O181" s="2"/>
    </row>
    <row r="182" spans="1:15" ht="24" customHeight="1">
      <c r="A182" s="144"/>
      <c r="B182" s="156"/>
      <c r="C182" s="156"/>
      <c r="D182" s="151" t="s">
        <v>0</v>
      </c>
      <c r="E182" s="395" t="s">
        <v>327</v>
      </c>
      <c r="F182" s="144"/>
      <c r="G182" s="387"/>
      <c r="H182" s="2"/>
      <c r="I182" s="2"/>
      <c r="J182" s="2"/>
      <c r="K182" s="2"/>
      <c r="L182" s="2"/>
      <c r="M182" s="2"/>
      <c r="N182" s="2"/>
      <c r="O182" s="2"/>
    </row>
    <row r="183" spans="1:15" ht="24" customHeight="1">
      <c r="A183" s="144"/>
      <c r="B183" s="159" t="s">
        <v>602</v>
      </c>
      <c r="C183" s="159" t="s">
        <v>603</v>
      </c>
      <c r="D183" s="159" t="s">
        <v>274</v>
      </c>
      <c r="E183" s="408"/>
      <c r="F183" s="144"/>
      <c r="G183" s="387"/>
      <c r="H183" s="2"/>
      <c r="I183" s="2"/>
      <c r="J183" s="2"/>
      <c r="K183" s="2"/>
      <c r="L183" s="2"/>
      <c r="M183" s="2"/>
      <c r="N183" s="2"/>
      <c r="O183" s="2"/>
    </row>
    <row r="184" spans="1:15" ht="24" customHeight="1" thickBot="1">
      <c r="A184" s="148"/>
      <c r="B184" s="149" t="s">
        <v>604</v>
      </c>
      <c r="C184" s="149"/>
      <c r="D184" s="149"/>
      <c r="E184" s="400"/>
      <c r="F184" s="148"/>
      <c r="G184" s="388"/>
      <c r="H184" s="2"/>
      <c r="I184" s="2"/>
      <c r="J184" s="2"/>
      <c r="K184" s="2"/>
      <c r="L184" s="2"/>
      <c r="M184" s="2"/>
      <c r="N184" s="2"/>
      <c r="O184" s="2"/>
    </row>
    <row r="185" spans="1:15" ht="24" customHeight="1">
      <c r="A185" s="144"/>
      <c r="B185" s="159" t="s">
        <v>605</v>
      </c>
      <c r="C185" s="159" t="s">
        <v>606</v>
      </c>
      <c r="D185" s="159" t="s">
        <v>274</v>
      </c>
      <c r="E185" s="408"/>
      <c r="F185" s="144"/>
      <c r="G185" s="387"/>
      <c r="H185" s="2"/>
      <c r="I185" s="2"/>
      <c r="J185" s="2"/>
      <c r="K185" s="2"/>
      <c r="L185" s="2"/>
      <c r="M185" s="2"/>
      <c r="N185" s="2"/>
      <c r="O185" s="2"/>
    </row>
    <row r="186" spans="1:15" ht="24" customHeight="1" thickBot="1">
      <c r="A186" s="148"/>
      <c r="B186" s="149" t="s">
        <v>607</v>
      </c>
      <c r="C186" s="149"/>
      <c r="D186" s="149"/>
      <c r="E186" s="400"/>
      <c r="F186" s="148"/>
      <c r="G186" s="388"/>
      <c r="H186" s="2"/>
      <c r="I186" s="2"/>
      <c r="J186" s="2"/>
      <c r="K186" s="2"/>
      <c r="L186" s="2"/>
      <c r="M186" s="2"/>
      <c r="N186" s="2"/>
      <c r="O186" s="2"/>
    </row>
    <row r="187" spans="1:15" ht="36" customHeight="1">
      <c r="A187" s="144"/>
      <c r="B187" s="159" t="s">
        <v>608</v>
      </c>
      <c r="C187" s="159" t="s">
        <v>609</v>
      </c>
      <c r="D187" s="159" t="s">
        <v>274</v>
      </c>
      <c r="E187" s="408"/>
      <c r="F187" s="144"/>
      <c r="G187" s="387"/>
      <c r="H187" s="2"/>
      <c r="I187" s="2"/>
      <c r="J187" s="2"/>
      <c r="K187" s="2"/>
      <c r="L187" s="2"/>
      <c r="M187" s="2"/>
      <c r="N187" s="2"/>
      <c r="O187" s="2"/>
    </row>
    <row r="188" spans="1:15" ht="24" customHeight="1" thickBot="1">
      <c r="A188" s="148"/>
      <c r="B188" s="149" t="s">
        <v>610</v>
      </c>
      <c r="C188" s="149"/>
      <c r="D188" s="149"/>
      <c r="E188" s="400"/>
      <c r="F188" s="148"/>
      <c r="G188" s="388"/>
      <c r="H188" s="2"/>
      <c r="I188" s="2"/>
      <c r="J188" s="2"/>
      <c r="K188" s="2"/>
      <c r="L188" s="2"/>
      <c r="M188" s="2"/>
      <c r="N188" s="2"/>
      <c r="O188" s="2"/>
    </row>
    <row r="189" spans="1:15" ht="24" customHeight="1">
      <c r="A189" s="144"/>
      <c r="B189" s="162" t="s">
        <v>611</v>
      </c>
      <c r="C189" s="162" t="s">
        <v>612</v>
      </c>
      <c r="D189" s="162" t="s">
        <v>694</v>
      </c>
      <c r="E189" s="418" t="s">
        <v>613</v>
      </c>
      <c r="F189" s="144"/>
      <c r="G189" s="387"/>
      <c r="H189" s="2"/>
      <c r="I189" s="2"/>
      <c r="J189" s="2"/>
      <c r="K189" s="2"/>
      <c r="L189" s="2"/>
      <c r="M189" s="2"/>
      <c r="N189" s="2"/>
      <c r="O189" s="2"/>
    </row>
    <row r="190" spans="1:15" ht="24" customHeight="1">
      <c r="A190" s="144"/>
      <c r="B190" s="156"/>
      <c r="C190" s="156"/>
      <c r="D190" s="156" t="s">
        <v>0</v>
      </c>
      <c r="E190" s="419" t="s">
        <v>467</v>
      </c>
      <c r="F190" s="144"/>
      <c r="G190" s="387"/>
      <c r="H190" s="2"/>
      <c r="I190" s="2"/>
      <c r="J190" s="2"/>
      <c r="K190" s="2"/>
      <c r="L190" s="2"/>
      <c r="M190" s="2"/>
      <c r="N190" s="2"/>
      <c r="O190" s="2"/>
    </row>
    <row r="191" spans="1:15" ht="32.25" customHeight="1">
      <c r="A191" s="144"/>
      <c r="B191" s="151"/>
      <c r="C191" s="151"/>
      <c r="D191" s="393" t="s">
        <v>729</v>
      </c>
      <c r="E191" s="420" t="s">
        <v>730</v>
      </c>
      <c r="F191" s="144"/>
      <c r="G191" s="387"/>
      <c r="H191" s="2"/>
      <c r="I191" s="2"/>
      <c r="J191" s="2"/>
      <c r="K191" s="2"/>
      <c r="L191" s="2"/>
      <c r="M191" s="2"/>
      <c r="N191" s="2"/>
      <c r="O191" s="2"/>
    </row>
    <row r="192" spans="1:15" ht="24" customHeight="1" thickBot="1">
      <c r="A192" s="148"/>
      <c r="B192" s="149" t="s">
        <v>614</v>
      </c>
      <c r="C192" s="149"/>
      <c r="D192" s="149"/>
      <c r="E192" s="400"/>
      <c r="F192" s="148"/>
      <c r="G192" s="388"/>
      <c r="H192" s="2"/>
      <c r="I192" s="2"/>
      <c r="J192" s="2"/>
      <c r="K192" s="2"/>
      <c r="L192" s="2"/>
      <c r="M192" s="2"/>
      <c r="N192" s="2"/>
      <c r="O192" s="2"/>
    </row>
    <row r="193" spans="1:15" ht="37.5" customHeight="1">
      <c r="A193" s="144"/>
      <c r="B193" s="162" t="s">
        <v>615</v>
      </c>
      <c r="C193" s="162" t="s">
        <v>616</v>
      </c>
      <c r="D193" s="150" t="s">
        <v>729</v>
      </c>
      <c r="E193" s="421" t="s">
        <v>730</v>
      </c>
      <c r="F193" s="144"/>
      <c r="G193" s="387"/>
      <c r="H193" s="2"/>
      <c r="I193" s="2"/>
      <c r="J193" s="2"/>
      <c r="K193" s="2"/>
      <c r="L193" s="2"/>
      <c r="M193" s="2"/>
      <c r="N193" s="2"/>
      <c r="O193" s="2"/>
    </row>
    <row r="194" spans="1:15" ht="26.25" customHeight="1">
      <c r="A194" s="144"/>
      <c r="B194" s="151"/>
      <c r="C194" s="151"/>
      <c r="D194" s="151" t="s">
        <v>0</v>
      </c>
      <c r="E194" s="395" t="s">
        <v>467</v>
      </c>
      <c r="F194" s="144"/>
      <c r="G194" s="387"/>
      <c r="H194" s="2"/>
      <c r="I194" s="2"/>
      <c r="J194" s="2"/>
      <c r="K194" s="2"/>
      <c r="L194" s="2"/>
      <c r="M194" s="2"/>
      <c r="N194" s="2"/>
      <c r="O194" s="2"/>
    </row>
    <row r="195" spans="1:15" ht="24" customHeight="1" thickBot="1">
      <c r="A195" s="148"/>
      <c r="B195" s="149" t="s">
        <v>617</v>
      </c>
      <c r="C195" s="149"/>
      <c r="D195" s="149"/>
      <c r="E195" s="400"/>
      <c r="F195" s="148"/>
      <c r="G195" s="388"/>
      <c r="H195" s="2"/>
      <c r="I195" s="2"/>
      <c r="J195" s="2"/>
      <c r="K195" s="2"/>
      <c r="L195" s="2"/>
      <c r="M195" s="2"/>
      <c r="N195" s="2"/>
      <c r="O195" s="2"/>
    </row>
    <row r="196" spans="1:15" ht="24" customHeight="1">
      <c r="A196" s="144"/>
      <c r="B196" s="165" t="s">
        <v>618</v>
      </c>
      <c r="C196" s="165" t="s">
        <v>619</v>
      </c>
      <c r="D196" s="151" t="s">
        <v>0</v>
      </c>
      <c r="E196" s="395" t="s">
        <v>467</v>
      </c>
      <c r="F196" s="144"/>
      <c r="G196" s="387"/>
      <c r="H196" s="2"/>
      <c r="I196" s="2"/>
      <c r="J196" s="2"/>
      <c r="K196" s="2"/>
      <c r="L196" s="2"/>
      <c r="M196" s="2"/>
      <c r="N196" s="2"/>
      <c r="O196" s="2"/>
    </row>
    <row r="197" spans="1:15" ht="24" customHeight="1" thickBot="1">
      <c r="A197" s="148"/>
      <c r="B197" s="149" t="s">
        <v>620</v>
      </c>
      <c r="C197" s="149"/>
      <c r="D197" s="149"/>
      <c r="E197" s="400"/>
      <c r="F197" s="148"/>
      <c r="G197" s="388"/>
      <c r="H197" s="2"/>
      <c r="I197" s="2"/>
      <c r="J197" s="2"/>
      <c r="K197" s="2"/>
      <c r="L197" s="2"/>
      <c r="M197" s="2"/>
      <c r="N197" s="2"/>
      <c r="O197" s="2"/>
    </row>
    <row r="198" spans="1:15" ht="24" customHeight="1">
      <c r="A198" s="144"/>
      <c r="B198" s="165" t="s">
        <v>621</v>
      </c>
      <c r="C198" s="165" t="s">
        <v>622</v>
      </c>
      <c r="D198" s="159" t="s">
        <v>290</v>
      </c>
      <c r="E198" s="408"/>
      <c r="F198" s="144"/>
      <c r="G198" s="387"/>
      <c r="H198" s="2"/>
      <c r="I198" s="2"/>
      <c r="J198" s="2"/>
      <c r="K198" s="2"/>
      <c r="L198" s="2"/>
      <c r="M198" s="2"/>
      <c r="N198" s="2"/>
      <c r="O198" s="2"/>
    </row>
    <row r="199" spans="1:15" ht="24" customHeight="1" thickBot="1">
      <c r="A199" s="148"/>
      <c r="B199" s="149" t="s">
        <v>623</v>
      </c>
      <c r="C199" s="149"/>
      <c r="D199" s="149"/>
      <c r="E199" s="400"/>
      <c r="F199" s="148"/>
      <c r="G199" s="388"/>
      <c r="H199" s="2"/>
      <c r="I199" s="2"/>
      <c r="J199" s="2"/>
      <c r="K199" s="2"/>
      <c r="L199" s="2"/>
      <c r="M199" s="2"/>
      <c r="N199" s="2"/>
      <c r="O199" s="2"/>
    </row>
    <row r="200" spans="1:15" ht="24" customHeight="1">
      <c r="A200" s="144"/>
      <c r="B200" s="150" t="s">
        <v>624</v>
      </c>
      <c r="C200" s="150" t="s">
        <v>625</v>
      </c>
      <c r="D200" s="150" t="s">
        <v>500</v>
      </c>
      <c r="E200" s="401"/>
      <c r="F200" s="144"/>
      <c r="G200" s="387"/>
      <c r="H200" s="2"/>
      <c r="I200" s="2"/>
      <c r="J200" s="2"/>
      <c r="K200" s="2"/>
      <c r="L200" s="2"/>
      <c r="M200" s="2"/>
      <c r="N200" s="2"/>
      <c r="O200" s="2"/>
    </row>
    <row r="201" spans="1:15" ht="24" customHeight="1">
      <c r="A201" s="144"/>
      <c r="B201" s="159" t="s">
        <v>626</v>
      </c>
      <c r="C201" s="159" t="s">
        <v>627</v>
      </c>
      <c r="D201" s="159" t="s">
        <v>274</v>
      </c>
      <c r="E201" s="417"/>
      <c r="F201" s="144"/>
      <c r="G201" s="387"/>
      <c r="H201" s="2"/>
      <c r="I201" s="2"/>
      <c r="J201" s="2"/>
      <c r="K201" s="2"/>
      <c r="L201" s="2"/>
      <c r="M201" s="2"/>
      <c r="N201" s="2"/>
      <c r="O201" s="2"/>
    </row>
    <row r="202" spans="1:15" ht="35.25" customHeight="1">
      <c r="A202" s="144"/>
      <c r="B202" s="159" t="s">
        <v>628</v>
      </c>
      <c r="C202" s="159" t="s">
        <v>629</v>
      </c>
      <c r="D202" s="159" t="s">
        <v>500</v>
      </c>
      <c r="E202" s="408"/>
      <c r="F202" s="144"/>
      <c r="G202" s="387"/>
      <c r="H202" s="2"/>
      <c r="I202" s="2"/>
      <c r="J202" s="2"/>
      <c r="K202" s="2"/>
      <c r="L202" s="2"/>
      <c r="M202" s="2"/>
      <c r="N202" s="2"/>
      <c r="O202" s="2"/>
    </row>
    <row r="203" spans="1:15" ht="24" customHeight="1" thickBot="1">
      <c r="A203" s="148"/>
      <c r="B203" s="149" t="s">
        <v>630</v>
      </c>
      <c r="C203" s="149"/>
      <c r="D203" s="149"/>
      <c r="E203" s="400"/>
      <c r="F203" s="148"/>
      <c r="G203" s="388"/>
      <c r="H203" s="2"/>
      <c r="I203" s="2"/>
      <c r="J203" s="2"/>
      <c r="K203" s="2"/>
      <c r="L203" s="2"/>
      <c r="M203" s="2"/>
      <c r="N203" s="2"/>
      <c r="O203" s="2"/>
    </row>
    <row r="204" spans="1:15" ht="36" customHeight="1">
      <c r="A204" s="144"/>
      <c r="B204" s="150" t="s">
        <v>631</v>
      </c>
      <c r="C204" s="150" t="s">
        <v>632</v>
      </c>
      <c r="D204" s="162" t="s">
        <v>694</v>
      </c>
      <c r="E204" s="411" t="s">
        <v>721</v>
      </c>
      <c r="F204" s="144"/>
      <c r="G204" s="387"/>
      <c r="H204" s="2"/>
      <c r="I204" s="2"/>
      <c r="J204" s="2"/>
      <c r="K204" s="2"/>
      <c r="L204" s="2"/>
      <c r="M204" s="2"/>
      <c r="N204" s="2"/>
      <c r="O204" s="2"/>
    </row>
    <row r="205" spans="1:15" ht="24" customHeight="1">
      <c r="A205" s="144"/>
      <c r="B205" s="156"/>
      <c r="C205" s="156"/>
      <c r="D205" s="156" t="s">
        <v>694</v>
      </c>
      <c r="E205" s="413" t="s">
        <v>699</v>
      </c>
      <c r="F205" s="144"/>
      <c r="G205" s="387"/>
      <c r="H205" s="2"/>
      <c r="I205" s="2"/>
      <c r="J205" s="2"/>
      <c r="K205" s="2"/>
      <c r="L205" s="2"/>
      <c r="M205" s="2"/>
      <c r="N205" s="2"/>
      <c r="O205" s="2"/>
    </row>
    <row r="206" spans="1:15" ht="24" customHeight="1">
      <c r="A206" s="144"/>
      <c r="B206" s="156"/>
      <c r="C206" s="156"/>
      <c r="D206" s="156" t="s">
        <v>694</v>
      </c>
      <c r="E206" s="413" t="s">
        <v>700</v>
      </c>
      <c r="F206" s="144"/>
      <c r="G206" s="387"/>
      <c r="H206" s="2"/>
      <c r="I206" s="2"/>
      <c r="J206" s="2"/>
      <c r="K206" s="2"/>
      <c r="L206" s="2"/>
      <c r="M206" s="2"/>
      <c r="N206" s="2"/>
      <c r="O206" s="2"/>
    </row>
    <row r="207" spans="1:15" ht="24" customHeight="1">
      <c r="A207" s="144"/>
      <c r="B207" s="156"/>
      <c r="C207" s="156"/>
      <c r="D207" s="156" t="s">
        <v>0</v>
      </c>
      <c r="E207" s="422" t="s">
        <v>463</v>
      </c>
      <c r="F207" s="144"/>
      <c r="G207" s="387"/>
      <c r="H207" s="2"/>
      <c r="I207" s="2"/>
      <c r="J207" s="2"/>
      <c r="K207" s="2"/>
      <c r="L207" s="2"/>
      <c r="M207" s="2"/>
      <c r="N207" s="2"/>
      <c r="O207" s="2"/>
    </row>
    <row r="208" spans="1:15" ht="24" customHeight="1">
      <c r="A208" s="144"/>
      <c r="B208" s="156"/>
      <c r="C208" s="156"/>
      <c r="D208" s="156" t="s">
        <v>0</v>
      </c>
      <c r="E208" s="422" t="s">
        <v>198</v>
      </c>
      <c r="F208" s="144"/>
      <c r="G208" s="387"/>
      <c r="H208" s="2"/>
      <c r="I208" s="2"/>
      <c r="J208" s="2"/>
      <c r="K208" s="2"/>
      <c r="L208" s="2"/>
      <c r="M208" s="2"/>
      <c r="N208" s="2"/>
      <c r="O208" s="2"/>
    </row>
    <row r="209" spans="1:15" ht="24" customHeight="1">
      <c r="A209" s="144"/>
      <c r="B209" s="151"/>
      <c r="C209" s="151"/>
      <c r="D209" s="151" t="s">
        <v>0</v>
      </c>
      <c r="E209" s="395" t="s">
        <v>633</v>
      </c>
      <c r="F209" s="144"/>
      <c r="G209" s="387"/>
      <c r="H209" s="2"/>
      <c r="I209" s="2"/>
      <c r="J209" s="2"/>
      <c r="K209" s="2"/>
      <c r="L209" s="2"/>
      <c r="M209" s="2"/>
      <c r="N209" s="2"/>
      <c r="O209" s="2"/>
    </row>
    <row r="210" spans="1:15" ht="36" customHeight="1">
      <c r="A210" s="144"/>
      <c r="B210" s="159" t="s">
        <v>634</v>
      </c>
      <c r="C210" s="159" t="s">
        <v>635</v>
      </c>
      <c r="D210" s="159" t="s">
        <v>500</v>
      </c>
      <c r="E210" s="408"/>
      <c r="F210" s="144"/>
      <c r="G210" s="387"/>
      <c r="H210" s="2"/>
      <c r="I210" s="2"/>
      <c r="J210" s="2"/>
      <c r="K210" s="2"/>
      <c r="L210" s="2"/>
      <c r="M210" s="2"/>
      <c r="N210" s="2"/>
      <c r="O210" s="2"/>
    </row>
    <row r="211" spans="1:15" ht="24" customHeight="1" thickBot="1">
      <c r="A211" s="148"/>
      <c r="B211" s="149" t="s">
        <v>636</v>
      </c>
      <c r="C211" s="149"/>
      <c r="D211" s="149"/>
      <c r="E211" s="400"/>
      <c r="F211" s="148"/>
      <c r="G211" s="388"/>
      <c r="H211" s="2"/>
      <c r="I211" s="2"/>
      <c r="J211" s="2"/>
      <c r="K211" s="2"/>
      <c r="L211" s="2"/>
      <c r="M211" s="2"/>
      <c r="N211" s="2"/>
      <c r="O211" s="2"/>
    </row>
    <row r="212" spans="1:15" ht="24" customHeight="1">
      <c r="A212" s="144"/>
      <c r="B212" s="150" t="s">
        <v>637</v>
      </c>
      <c r="C212" s="150" t="s">
        <v>638</v>
      </c>
      <c r="D212" s="159" t="s">
        <v>0</v>
      </c>
      <c r="E212" s="417" t="s">
        <v>467</v>
      </c>
      <c r="F212" s="144"/>
      <c r="G212" s="387"/>
      <c r="H212" s="2"/>
      <c r="I212" s="2"/>
      <c r="J212" s="2"/>
      <c r="K212" s="2"/>
      <c r="L212" s="2"/>
      <c r="M212" s="2"/>
      <c r="N212" s="2"/>
      <c r="O212" s="2"/>
    </row>
    <row r="213" spans="1:15" ht="24" customHeight="1">
      <c r="A213" s="144"/>
      <c r="B213" s="159" t="s">
        <v>639</v>
      </c>
      <c r="C213" s="159" t="s">
        <v>640</v>
      </c>
      <c r="D213" s="159" t="s">
        <v>500</v>
      </c>
      <c r="E213" s="408"/>
      <c r="F213" s="144"/>
      <c r="G213" s="387"/>
      <c r="H213" s="2"/>
      <c r="I213" s="2"/>
      <c r="J213" s="2"/>
      <c r="K213" s="2"/>
      <c r="L213" s="2"/>
      <c r="M213" s="2"/>
      <c r="N213" s="2"/>
      <c r="O213" s="2"/>
    </row>
    <row r="214" spans="1:15" ht="24" customHeight="1" thickBot="1">
      <c r="A214" s="148"/>
      <c r="B214" s="149" t="s">
        <v>641</v>
      </c>
      <c r="C214" s="149"/>
      <c r="D214" s="149"/>
      <c r="E214" s="400"/>
      <c r="F214" s="148"/>
      <c r="G214" s="388"/>
      <c r="H214" s="2"/>
      <c r="I214" s="2"/>
      <c r="J214" s="2"/>
      <c r="K214" s="2"/>
      <c r="L214" s="2"/>
      <c r="M214" s="2"/>
      <c r="N214" s="2"/>
      <c r="O214" s="2"/>
    </row>
    <row r="215" spans="1:15" ht="24" customHeight="1">
      <c r="A215" s="144"/>
      <c r="B215" s="150" t="s">
        <v>642</v>
      </c>
      <c r="C215" s="150" t="s">
        <v>643</v>
      </c>
      <c r="D215" s="156" t="s">
        <v>694</v>
      </c>
      <c r="E215" s="401" t="s">
        <v>731</v>
      </c>
      <c r="F215" s="144"/>
      <c r="G215" s="387"/>
      <c r="H215" s="2"/>
      <c r="I215" s="2"/>
      <c r="J215" s="2"/>
      <c r="K215" s="2"/>
      <c r="L215" s="2"/>
      <c r="M215" s="2"/>
      <c r="N215" s="2"/>
      <c r="O215" s="2"/>
    </row>
    <row r="216" spans="1:15" ht="24" customHeight="1" thickBot="1">
      <c r="A216" s="148"/>
      <c r="B216" s="149" t="s">
        <v>644</v>
      </c>
      <c r="C216" s="149"/>
      <c r="D216" s="149"/>
      <c r="E216" s="400"/>
      <c r="F216" s="148"/>
      <c r="G216" s="388"/>
      <c r="H216" s="2"/>
      <c r="I216" s="2"/>
      <c r="J216" s="2"/>
      <c r="K216" s="2"/>
      <c r="L216" s="2"/>
      <c r="M216" s="2"/>
      <c r="N216" s="2"/>
      <c r="O216" s="2"/>
    </row>
    <row r="217" spans="1:15" ht="24" customHeight="1">
      <c r="A217" s="144"/>
      <c r="B217" s="150" t="s">
        <v>645</v>
      </c>
      <c r="C217" s="150" t="s">
        <v>646</v>
      </c>
      <c r="D217" s="158" t="s">
        <v>274</v>
      </c>
      <c r="E217" s="401"/>
      <c r="F217" s="144"/>
      <c r="G217" s="387"/>
      <c r="H217" s="2"/>
      <c r="I217" s="2"/>
      <c r="J217" s="2"/>
      <c r="K217" s="2"/>
      <c r="L217" s="2"/>
      <c r="M217" s="2"/>
      <c r="N217" s="2"/>
      <c r="O217" s="2"/>
    </row>
    <row r="218" spans="1:15" ht="36" customHeight="1">
      <c r="A218" s="144"/>
      <c r="B218" s="159" t="s">
        <v>647</v>
      </c>
      <c r="C218" s="159" t="s">
        <v>648</v>
      </c>
      <c r="D218" s="159" t="s">
        <v>274</v>
      </c>
      <c r="E218" s="408"/>
      <c r="F218" s="144"/>
      <c r="G218" s="387"/>
      <c r="H218" s="2"/>
      <c r="I218" s="2"/>
      <c r="J218" s="2"/>
      <c r="K218" s="2"/>
      <c r="L218" s="2"/>
      <c r="M218" s="2"/>
      <c r="N218" s="2"/>
      <c r="O218" s="2"/>
    </row>
    <row r="219" spans="1:15" ht="24" customHeight="1" thickBot="1">
      <c r="A219" s="148"/>
      <c r="B219" s="149" t="s">
        <v>649</v>
      </c>
      <c r="C219" s="149"/>
      <c r="D219" s="149"/>
      <c r="E219" s="400"/>
      <c r="F219" s="148"/>
      <c r="G219" s="388"/>
      <c r="H219" s="2"/>
      <c r="I219" s="2"/>
      <c r="J219" s="2"/>
      <c r="K219" s="2"/>
      <c r="L219" s="2"/>
      <c r="M219" s="2"/>
      <c r="N219" s="2"/>
      <c r="O219" s="2"/>
    </row>
    <row r="220" spans="1:15" ht="24" customHeight="1">
      <c r="A220" s="144"/>
      <c r="B220" s="150" t="s">
        <v>650</v>
      </c>
      <c r="C220" s="150" t="s">
        <v>651</v>
      </c>
      <c r="D220" s="150" t="s">
        <v>274</v>
      </c>
      <c r="E220" s="401"/>
      <c r="F220" s="144"/>
      <c r="G220" s="387"/>
      <c r="H220" s="2"/>
      <c r="I220" s="2"/>
      <c r="J220" s="2"/>
      <c r="K220" s="2"/>
      <c r="L220" s="2"/>
      <c r="M220" s="2"/>
      <c r="N220" s="2"/>
      <c r="O220" s="2"/>
    </row>
    <row r="221" spans="1:15" ht="36" customHeight="1">
      <c r="A221" s="144"/>
      <c r="B221" s="159" t="s">
        <v>652</v>
      </c>
      <c r="C221" s="159" t="s">
        <v>653</v>
      </c>
      <c r="D221" s="159" t="s">
        <v>274</v>
      </c>
      <c r="E221" s="408"/>
      <c r="F221" s="144"/>
      <c r="G221" s="387"/>
      <c r="H221" s="2"/>
      <c r="I221" s="2"/>
      <c r="J221" s="2"/>
      <c r="K221" s="2"/>
      <c r="L221" s="2"/>
      <c r="M221" s="2"/>
      <c r="N221" s="2"/>
      <c r="O221" s="2"/>
    </row>
    <row r="222" spans="1:15" ht="36" customHeight="1">
      <c r="A222" s="144"/>
      <c r="B222" s="159" t="s">
        <v>654</v>
      </c>
      <c r="C222" s="159" t="s">
        <v>655</v>
      </c>
      <c r="D222" s="159" t="s">
        <v>274</v>
      </c>
      <c r="E222" s="408"/>
      <c r="F222" s="144"/>
      <c r="G222" s="387"/>
      <c r="H222" s="2"/>
      <c r="I222" s="2"/>
      <c r="J222" s="2"/>
      <c r="K222" s="2"/>
      <c r="L222" s="2"/>
      <c r="M222" s="2"/>
      <c r="N222" s="2"/>
      <c r="O222" s="2"/>
    </row>
    <row r="223" spans="1:15" ht="24" customHeight="1" thickBot="1">
      <c r="A223" s="148"/>
      <c r="B223" s="149" t="s">
        <v>656</v>
      </c>
      <c r="C223" s="149"/>
      <c r="D223" s="149"/>
      <c r="E223" s="400"/>
      <c r="F223" s="148"/>
      <c r="G223" s="388"/>
      <c r="H223" s="2"/>
      <c r="I223" s="2"/>
      <c r="J223" s="2"/>
      <c r="K223" s="2"/>
      <c r="L223" s="2"/>
      <c r="M223" s="2"/>
      <c r="N223" s="2"/>
      <c r="O223" s="2"/>
    </row>
    <row r="224" spans="1:15" ht="36" customHeight="1">
      <c r="A224" s="144"/>
      <c r="B224" s="158" t="s">
        <v>657</v>
      </c>
      <c r="C224" s="158" t="s">
        <v>658</v>
      </c>
      <c r="D224" s="158" t="s">
        <v>274</v>
      </c>
      <c r="E224" s="423"/>
      <c r="F224" s="144"/>
      <c r="G224" s="387"/>
      <c r="H224" s="2"/>
      <c r="I224" s="2"/>
      <c r="J224" s="2"/>
      <c r="K224" s="2"/>
      <c r="L224" s="2"/>
      <c r="M224" s="2"/>
      <c r="N224" s="2"/>
      <c r="O224" s="2"/>
    </row>
    <row r="225" spans="1:15" ht="24" customHeight="1" thickBot="1">
      <c r="A225" s="148"/>
      <c r="B225" s="149" t="s">
        <v>659</v>
      </c>
      <c r="C225" s="149"/>
      <c r="D225" s="149"/>
      <c r="E225" s="400"/>
      <c r="F225" s="148"/>
      <c r="G225" s="388"/>
      <c r="H225" s="2"/>
      <c r="I225" s="2"/>
      <c r="J225" s="2"/>
      <c r="K225" s="2"/>
      <c r="L225" s="2"/>
      <c r="M225" s="2"/>
      <c r="N225" s="2"/>
      <c r="O225" s="2"/>
    </row>
    <row r="226" spans="1:15" ht="24" customHeight="1">
      <c r="A226" s="144"/>
      <c r="B226" s="158" t="s">
        <v>660</v>
      </c>
      <c r="C226" s="158" t="s">
        <v>661</v>
      </c>
      <c r="D226" s="158" t="s">
        <v>274</v>
      </c>
      <c r="E226" s="423"/>
      <c r="F226" s="144"/>
      <c r="G226" s="387"/>
      <c r="H226" s="2"/>
      <c r="I226" s="2"/>
      <c r="J226" s="2"/>
      <c r="K226" s="2"/>
      <c r="L226" s="2"/>
      <c r="M226" s="2"/>
      <c r="N226" s="2"/>
      <c r="O226" s="2"/>
    </row>
    <row r="227" spans="1:15" ht="7.5" customHeight="1">
      <c r="A227" s="144"/>
      <c r="B227" s="145"/>
      <c r="C227" s="146"/>
      <c r="D227" s="146"/>
      <c r="E227" s="396"/>
      <c r="F227" s="68"/>
      <c r="G227" s="68"/>
      <c r="H227" s="2"/>
      <c r="I227" s="2"/>
      <c r="J227" s="2"/>
      <c r="K227" s="2"/>
      <c r="L227" s="2"/>
      <c r="M227" s="2"/>
      <c r="N227" s="2"/>
      <c r="O227" s="2"/>
    </row>
    <row r="228" spans="1:15" ht="24" customHeight="1">
      <c r="A228" s="144"/>
      <c r="B228" s="267" t="s">
        <v>662</v>
      </c>
      <c r="C228" s="146"/>
      <c r="D228" s="146"/>
      <c r="E228" s="396"/>
      <c r="F228" s="144"/>
      <c r="G228" s="144"/>
      <c r="H228" s="2"/>
      <c r="I228" s="2"/>
      <c r="J228" s="2"/>
      <c r="K228" s="2"/>
      <c r="L228" s="2"/>
      <c r="M228" s="2"/>
      <c r="N228" s="2"/>
      <c r="O228" s="2"/>
    </row>
    <row r="229" spans="1:15" ht="7.5" customHeight="1">
      <c r="A229" s="144"/>
      <c r="B229" s="145"/>
      <c r="C229" s="146"/>
      <c r="D229" s="146"/>
      <c r="E229" s="396"/>
      <c r="F229" s="68"/>
      <c r="G229" s="68"/>
      <c r="H229" s="2"/>
      <c r="I229" s="2"/>
      <c r="J229" s="2"/>
      <c r="K229" s="2"/>
      <c r="L229" s="2"/>
      <c r="M229" s="2"/>
      <c r="N229" s="2"/>
      <c r="O229" s="2"/>
    </row>
    <row r="230" spans="1:15" ht="24" customHeight="1" thickBot="1">
      <c r="A230" s="147"/>
      <c r="B230" s="142" t="s">
        <v>262</v>
      </c>
      <c r="C230" s="142" t="s">
        <v>263</v>
      </c>
      <c r="D230" s="143" t="s">
        <v>264</v>
      </c>
      <c r="E230" s="399"/>
      <c r="F230" s="147"/>
      <c r="G230" s="386"/>
      <c r="H230" s="2"/>
      <c r="I230" s="2"/>
      <c r="J230" s="2"/>
      <c r="K230" s="2"/>
      <c r="L230" s="2"/>
      <c r="M230" s="2"/>
      <c r="N230" s="2"/>
      <c r="O230" s="2"/>
    </row>
    <row r="231" spans="1:15" ht="7.5" customHeight="1">
      <c r="A231" s="144"/>
      <c r="B231" s="145"/>
      <c r="C231" s="146"/>
      <c r="D231" s="146"/>
      <c r="E231" s="396"/>
      <c r="F231" s="68"/>
      <c r="G231" s="68"/>
      <c r="H231" s="2"/>
      <c r="I231" s="2"/>
      <c r="J231" s="2"/>
      <c r="K231" s="2"/>
      <c r="L231" s="2"/>
      <c r="M231" s="2"/>
      <c r="N231" s="2"/>
      <c r="O231" s="2"/>
    </row>
    <row r="232" spans="1:15" ht="24" customHeight="1" thickBot="1">
      <c r="A232" s="148"/>
      <c r="B232" s="149" t="s">
        <v>663</v>
      </c>
      <c r="C232" s="149"/>
      <c r="D232" s="149"/>
      <c r="E232" s="400"/>
      <c r="F232" s="148"/>
      <c r="G232" s="388"/>
      <c r="H232" s="2"/>
      <c r="I232" s="2"/>
      <c r="J232" s="2"/>
      <c r="K232" s="2"/>
      <c r="L232" s="2"/>
      <c r="M232" s="2"/>
      <c r="N232" s="2"/>
      <c r="O232" s="2"/>
    </row>
    <row r="233" spans="1:15" ht="36" customHeight="1">
      <c r="A233" s="144"/>
      <c r="B233" s="150" t="s">
        <v>664</v>
      </c>
      <c r="C233" s="150" t="s">
        <v>665</v>
      </c>
      <c r="D233" s="150" t="s">
        <v>694</v>
      </c>
      <c r="E233" s="401" t="s">
        <v>724</v>
      </c>
      <c r="F233" s="144"/>
      <c r="G233" s="387"/>
      <c r="H233" s="2"/>
      <c r="I233" s="2"/>
      <c r="J233" s="2"/>
      <c r="K233" s="2"/>
      <c r="L233" s="2"/>
      <c r="M233" s="2"/>
      <c r="N233" s="2"/>
      <c r="O233" s="2"/>
    </row>
    <row r="234" spans="1:15" ht="24" customHeight="1">
      <c r="A234" s="144"/>
      <c r="B234" s="151"/>
      <c r="C234" s="151"/>
      <c r="D234" s="151" t="s">
        <v>0</v>
      </c>
      <c r="E234" s="395" t="s">
        <v>666</v>
      </c>
      <c r="F234" s="144"/>
      <c r="G234" s="387"/>
      <c r="H234" s="2"/>
      <c r="I234" s="2"/>
      <c r="J234" s="2"/>
      <c r="K234" s="2"/>
      <c r="L234" s="2"/>
      <c r="M234" s="2"/>
      <c r="N234" s="2"/>
      <c r="O234" s="2"/>
    </row>
    <row r="235" spans="1:15" ht="49.5" customHeight="1">
      <c r="A235" s="144"/>
      <c r="B235" s="159" t="s">
        <v>667</v>
      </c>
      <c r="C235" s="159" t="s">
        <v>668</v>
      </c>
      <c r="D235" s="159" t="s">
        <v>274</v>
      </c>
      <c r="E235" s="408"/>
      <c r="F235" s="144"/>
      <c r="G235" s="387"/>
      <c r="H235" s="2"/>
      <c r="I235" s="2"/>
      <c r="J235" s="2"/>
      <c r="K235" s="2"/>
      <c r="L235" s="2"/>
      <c r="M235" s="2"/>
      <c r="N235" s="2"/>
      <c r="O235" s="2"/>
    </row>
    <row r="236" spans="1:15" ht="24" customHeight="1" thickBot="1">
      <c r="A236" s="148"/>
      <c r="B236" s="149" t="s">
        <v>669</v>
      </c>
      <c r="C236" s="149"/>
      <c r="D236" s="149"/>
      <c r="E236" s="400"/>
      <c r="F236" s="148"/>
      <c r="G236" s="388"/>
      <c r="H236" s="2"/>
      <c r="I236" s="2"/>
      <c r="J236" s="2"/>
      <c r="K236" s="2"/>
      <c r="L236" s="2"/>
      <c r="M236" s="2"/>
      <c r="N236" s="2"/>
      <c r="O236" s="2"/>
    </row>
    <row r="237" spans="1:15" ht="24" customHeight="1">
      <c r="A237" s="144"/>
      <c r="B237" s="158" t="s">
        <v>670</v>
      </c>
      <c r="C237" s="158" t="s">
        <v>671</v>
      </c>
      <c r="D237" s="158" t="s">
        <v>0</v>
      </c>
      <c r="E237" s="417" t="s">
        <v>268</v>
      </c>
      <c r="F237" s="144"/>
      <c r="G237" s="387"/>
      <c r="H237" s="2"/>
      <c r="I237" s="2"/>
      <c r="J237" s="2"/>
      <c r="K237" s="2"/>
      <c r="L237" s="2"/>
      <c r="M237" s="2"/>
      <c r="N237" s="2"/>
      <c r="O237" s="2"/>
    </row>
    <row r="238" spans="1:15" ht="24" customHeight="1" thickBot="1">
      <c r="A238" s="148"/>
      <c r="B238" s="149" t="s">
        <v>672</v>
      </c>
      <c r="C238" s="149"/>
      <c r="D238" s="149"/>
      <c r="E238" s="400"/>
      <c r="F238" s="148"/>
      <c r="G238" s="388"/>
      <c r="H238" s="2"/>
      <c r="I238" s="2"/>
      <c r="J238" s="2"/>
      <c r="K238" s="2"/>
      <c r="L238" s="2"/>
      <c r="M238" s="2"/>
      <c r="N238" s="2"/>
      <c r="O238" s="2"/>
    </row>
    <row r="239" spans="1:15" ht="24" customHeight="1">
      <c r="A239" s="144"/>
      <c r="B239" s="158" t="s">
        <v>673</v>
      </c>
      <c r="C239" s="158" t="s">
        <v>674</v>
      </c>
      <c r="D239" s="158" t="s">
        <v>274</v>
      </c>
      <c r="E239" s="423"/>
      <c r="F239" s="144"/>
      <c r="G239" s="387"/>
      <c r="H239" s="2"/>
      <c r="I239" s="2"/>
      <c r="J239" s="2"/>
      <c r="K239" s="2"/>
      <c r="L239" s="2"/>
      <c r="M239" s="2"/>
      <c r="N239" s="2"/>
      <c r="O239" s="2"/>
    </row>
    <row r="240" spans="1:15" ht="24" customHeight="1" thickBot="1">
      <c r="A240" s="148"/>
      <c r="B240" s="149" t="s">
        <v>675</v>
      </c>
      <c r="C240" s="149"/>
      <c r="D240" s="149"/>
      <c r="E240" s="400"/>
      <c r="F240" s="148"/>
      <c r="G240" s="388"/>
      <c r="H240" s="2"/>
      <c r="I240" s="2"/>
      <c r="J240" s="2"/>
      <c r="K240" s="2"/>
      <c r="L240" s="2"/>
      <c r="M240" s="2"/>
      <c r="N240" s="2"/>
      <c r="O240" s="2"/>
    </row>
    <row r="241" spans="1:15" ht="48" customHeight="1">
      <c r="A241" s="144"/>
      <c r="B241" s="158" t="s">
        <v>676</v>
      </c>
      <c r="C241" s="158" t="s">
        <v>677</v>
      </c>
      <c r="D241" s="158" t="s">
        <v>290</v>
      </c>
      <c r="E241" s="423"/>
      <c r="F241" s="144"/>
      <c r="G241" s="387"/>
      <c r="H241" s="2"/>
      <c r="I241" s="2"/>
      <c r="J241" s="2"/>
      <c r="K241" s="2"/>
      <c r="L241" s="2"/>
      <c r="M241" s="2"/>
      <c r="N241" s="2"/>
      <c r="O241" s="2"/>
    </row>
    <row r="242" spans="1:15" ht="24" customHeight="1" thickBot="1">
      <c r="A242" s="148"/>
      <c r="B242" s="149" t="s">
        <v>678</v>
      </c>
      <c r="C242" s="149"/>
      <c r="D242" s="149"/>
      <c r="E242" s="400"/>
      <c r="F242" s="148"/>
      <c r="G242" s="388"/>
      <c r="H242" s="2"/>
      <c r="I242" s="2"/>
      <c r="J242" s="2"/>
      <c r="K242" s="2"/>
      <c r="L242" s="2"/>
      <c r="M242" s="2"/>
      <c r="N242" s="2"/>
      <c r="O242" s="2"/>
    </row>
    <row r="243" spans="1:15" ht="36" customHeight="1">
      <c r="A243" s="144"/>
      <c r="B243" s="158" t="s">
        <v>679</v>
      </c>
      <c r="C243" s="165" t="s">
        <v>680</v>
      </c>
      <c r="D243" s="165" t="s">
        <v>274</v>
      </c>
      <c r="E243" s="424"/>
      <c r="F243" s="144"/>
      <c r="G243" s="387"/>
      <c r="H243" s="2"/>
      <c r="I243" s="2"/>
      <c r="J243" s="2"/>
      <c r="K243" s="2"/>
      <c r="L243" s="2"/>
      <c r="M243" s="2"/>
      <c r="N243" s="2"/>
      <c r="O243" s="2"/>
    </row>
    <row r="244" spans="1:15" ht="48" customHeight="1">
      <c r="A244" s="144"/>
      <c r="B244" s="162" t="s">
        <v>681</v>
      </c>
      <c r="C244" s="394" t="s">
        <v>682</v>
      </c>
      <c r="D244" s="394" t="s">
        <v>694</v>
      </c>
      <c r="E244" s="425" t="s">
        <v>700</v>
      </c>
      <c r="F244" s="144"/>
      <c r="G244" s="387"/>
      <c r="H244" s="2"/>
      <c r="I244" s="2"/>
      <c r="J244" s="2"/>
      <c r="K244" s="2"/>
      <c r="L244" s="2"/>
      <c r="M244" s="2"/>
      <c r="N244" s="2"/>
      <c r="O244" s="2"/>
    </row>
    <row r="245" spans="1:15" ht="25.5" customHeight="1">
      <c r="A245" s="144"/>
      <c r="B245" s="393"/>
      <c r="C245" s="393"/>
      <c r="D245" s="393" t="s">
        <v>0</v>
      </c>
      <c r="E245" s="426" t="s">
        <v>633</v>
      </c>
      <c r="F245" s="144"/>
      <c r="G245" s="387"/>
      <c r="H245" s="2"/>
      <c r="I245" s="2"/>
      <c r="J245" s="2"/>
      <c r="K245" s="2"/>
      <c r="L245" s="2"/>
      <c r="M245" s="2"/>
      <c r="N245" s="2"/>
      <c r="O245" s="2"/>
    </row>
    <row r="246" spans="1:15" ht="24" customHeight="1" thickBot="1">
      <c r="A246" s="148"/>
      <c r="B246" s="149" t="s">
        <v>683</v>
      </c>
      <c r="C246" s="149"/>
      <c r="D246" s="149"/>
      <c r="E246" s="400"/>
      <c r="F246" s="148"/>
      <c r="G246" s="388"/>
      <c r="H246" s="2"/>
      <c r="I246" s="2"/>
      <c r="J246" s="2"/>
      <c r="K246" s="2"/>
      <c r="L246" s="2"/>
      <c r="M246" s="2"/>
      <c r="N246" s="2"/>
      <c r="O246" s="2"/>
    </row>
    <row r="247" spans="1:15" ht="48.75" customHeight="1">
      <c r="A247" s="144"/>
      <c r="B247" s="158" t="s">
        <v>684</v>
      </c>
      <c r="C247" s="158" t="s">
        <v>685</v>
      </c>
      <c r="D247" s="158" t="s">
        <v>290</v>
      </c>
      <c r="E247" s="423"/>
      <c r="F247" s="144"/>
      <c r="G247" s="387"/>
      <c r="H247" s="2"/>
      <c r="I247" s="2"/>
      <c r="J247" s="2"/>
      <c r="K247" s="2"/>
      <c r="L247" s="2"/>
      <c r="M247" s="2"/>
      <c r="N247" s="2"/>
      <c r="O247" s="2"/>
    </row>
    <row r="248" spans="1:15" ht="24" customHeight="1" thickBot="1">
      <c r="A248" s="148"/>
      <c r="B248" s="149" t="s">
        <v>686</v>
      </c>
      <c r="C248" s="149"/>
      <c r="D248" s="149"/>
      <c r="E248" s="400"/>
      <c r="F248" s="148"/>
      <c r="G248" s="388"/>
      <c r="H248" s="2"/>
      <c r="I248" s="2"/>
      <c r="J248" s="2"/>
      <c r="K248" s="2"/>
      <c r="L248" s="2"/>
      <c r="M248" s="2"/>
      <c r="N248" s="2"/>
      <c r="O248" s="2"/>
    </row>
    <row r="249" spans="1:15" ht="36" customHeight="1">
      <c r="A249" s="144"/>
      <c r="B249" s="150" t="s">
        <v>687</v>
      </c>
      <c r="C249" s="150" t="s">
        <v>688</v>
      </c>
      <c r="D249" s="150" t="s">
        <v>694</v>
      </c>
      <c r="E249" s="401" t="s">
        <v>699</v>
      </c>
      <c r="F249" s="144"/>
      <c r="G249" s="387"/>
      <c r="H249" s="2"/>
      <c r="I249" s="2"/>
      <c r="J249" s="2"/>
      <c r="K249" s="2"/>
      <c r="L249" s="2"/>
      <c r="M249" s="2"/>
      <c r="N249" s="2"/>
      <c r="O249" s="2"/>
    </row>
    <row r="250" spans="1:15" ht="24" customHeight="1">
      <c r="A250" s="144"/>
      <c r="B250" s="151"/>
      <c r="C250" s="151"/>
      <c r="D250" s="151" t="s">
        <v>0</v>
      </c>
      <c r="E250" s="395" t="s">
        <v>198</v>
      </c>
      <c r="F250" s="144"/>
      <c r="G250" s="387"/>
      <c r="H250" s="2"/>
      <c r="I250" s="2"/>
      <c r="J250" s="2"/>
      <c r="K250" s="2"/>
      <c r="L250" s="2"/>
      <c r="M250" s="2"/>
      <c r="N250" s="2"/>
      <c r="O250" s="2"/>
    </row>
    <row r="251" spans="1:15" ht="24" customHeight="1" thickBot="1">
      <c r="A251" s="148"/>
      <c r="B251" s="149" t="s">
        <v>689</v>
      </c>
      <c r="C251" s="149"/>
      <c r="D251" s="149"/>
      <c r="E251" s="400"/>
      <c r="F251" s="148"/>
      <c r="G251" s="388"/>
      <c r="H251" s="2"/>
      <c r="I251" s="2"/>
      <c r="J251" s="2"/>
      <c r="K251" s="2"/>
      <c r="L251" s="2"/>
      <c r="M251" s="2"/>
      <c r="N251" s="2"/>
      <c r="O251" s="2"/>
    </row>
    <row r="252" spans="1:15" ht="24" customHeight="1">
      <c r="A252" s="144"/>
      <c r="B252" s="158" t="s">
        <v>690</v>
      </c>
      <c r="C252" s="158" t="s">
        <v>691</v>
      </c>
      <c r="D252" s="158" t="s">
        <v>694</v>
      </c>
      <c r="E252" s="423" t="s">
        <v>696</v>
      </c>
      <c r="F252" s="144"/>
      <c r="G252" s="387"/>
      <c r="H252" s="2"/>
      <c r="I252" s="2"/>
      <c r="J252" s="2"/>
      <c r="K252" s="2"/>
      <c r="L252" s="2"/>
      <c r="M252" s="2"/>
      <c r="N252" s="2"/>
      <c r="O252" s="2"/>
    </row>
    <row r="253" spans="1:15">
      <c r="A253" s="2"/>
      <c r="B253" s="2"/>
      <c r="C253" s="2"/>
      <c r="D253" s="206"/>
      <c r="E253" s="2"/>
      <c r="F253" s="2"/>
      <c r="G253" s="2"/>
      <c r="H253" s="2"/>
      <c r="I253" s="2"/>
      <c r="J253" s="2"/>
      <c r="K253" s="2"/>
      <c r="L253" s="2"/>
      <c r="M253" s="2"/>
      <c r="N253" s="2"/>
    </row>
    <row r="254" spans="1:15">
      <c r="A254" s="2"/>
      <c r="B254" s="2"/>
      <c r="C254" s="2"/>
      <c r="D254" s="206"/>
      <c r="E254" s="2"/>
      <c r="F254" s="2"/>
      <c r="G254" s="2"/>
      <c r="H254" s="2"/>
      <c r="I254" s="2"/>
      <c r="J254" s="2"/>
      <c r="K254" s="2"/>
      <c r="L254" s="2"/>
      <c r="M254" s="2"/>
      <c r="N254" s="2"/>
    </row>
    <row r="255" spans="1:15">
      <c r="A255" s="2"/>
      <c r="B255" s="2"/>
      <c r="C255" s="2"/>
      <c r="D255" s="2"/>
      <c r="E255" s="2"/>
      <c r="F255" s="2"/>
      <c r="G255" s="2"/>
      <c r="H255" s="2"/>
      <c r="I255" s="2"/>
      <c r="J255" s="2"/>
      <c r="K255" s="2"/>
      <c r="L255" s="2"/>
      <c r="M255" s="2"/>
      <c r="N255" s="2"/>
    </row>
    <row r="256" spans="1:15">
      <c r="A256" s="2"/>
      <c r="B256" s="2"/>
      <c r="C256" s="2"/>
      <c r="D256" s="2"/>
      <c r="E256" s="2"/>
      <c r="F256" s="2"/>
      <c r="G256" s="2"/>
      <c r="H256" s="2"/>
      <c r="I256" s="2"/>
      <c r="J256" s="2"/>
      <c r="K256" s="2"/>
      <c r="L256" s="2"/>
      <c r="M256" s="2"/>
      <c r="N256" s="2"/>
    </row>
    <row r="257" spans="1:14">
      <c r="A257" s="2"/>
      <c r="B257" s="2"/>
      <c r="C257" s="2"/>
      <c r="D257" s="2"/>
      <c r="E257" s="2"/>
      <c r="F257" s="2"/>
      <c r="G257" s="2"/>
      <c r="H257" s="2"/>
      <c r="I257" s="2"/>
      <c r="J257" s="2"/>
      <c r="K257" s="2"/>
      <c r="L257" s="2"/>
      <c r="M257" s="2"/>
      <c r="N257" s="2"/>
    </row>
    <row r="258" spans="1:14">
      <c r="A258" s="2"/>
      <c r="B258" s="2"/>
      <c r="C258" s="2"/>
      <c r="D258" s="2"/>
      <c r="E258" s="2"/>
      <c r="F258" s="2"/>
      <c r="G258" s="2"/>
      <c r="H258" s="2"/>
      <c r="I258" s="2"/>
      <c r="J258" s="2"/>
      <c r="K258" s="2"/>
      <c r="L258" s="2"/>
      <c r="M258" s="2"/>
      <c r="N258" s="2"/>
    </row>
    <row r="259" spans="1:14">
      <c r="A259" s="2"/>
      <c r="B259" s="2"/>
      <c r="C259" s="2"/>
      <c r="D259" s="2"/>
      <c r="E259" s="2"/>
      <c r="F259" s="2"/>
      <c r="G259" s="2"/>
      <c r="H259" s="2"/>
      <c r="I259" s="2"/>
      <c r="J259" s="2"/>
      <c r="K259" s="2"/>
      <c r="L259" s="2"/>
      <c r="M259" s="2"/>
      <c r="N259" s="2"/>
    </row>
    <row r="260" spans="1:14">
      <c r="A260" s="2"/>
      <c r="B260" s="2"/>
      <c r="C260" s="2"/>
      <c r="D260" s="2"/>
      <c r="E260" s="2"/>
      <c r="F260" s="2"/>
      <c r="G260" s="2"/>
      <c r="H260" s="2"/>
      <c r="I260" s="2"/>
      <c r="J260" s="2"/>
      <c r="K260" s="2"/>
      <c r="L260" s="2"/>
      <c r="M260" s="2"/>
      <c r="N260" s="2"/>
    </row>
    <row r="261" spans="1:14">
      <c r="A261" s="2"/>
      <c r="B261" s="2"/>
      <c r="C261" s="2"/>
      <c r="D261" s="2"/>
      <c r="E261" s="2"/>
      <c r="F261" s="2"/>
      <c r="G261" s="2"/>
      <c r="H261" s="2"/>
      <c r="I261" s="2"/>
      <c r="J261" s="2"/>
      <c r="K261" s="2"/>
      <c r="L261" s="2"/>
      <c r="M261" s="2"/>
      <c r="N261" s="2"/>
    </row>
    <row r="262" spans="1:14">
      <c r="A262" s="2"/>
      <c r="B262" s="2"/>
      <c r="C262" s="2"/>
      <c r="D262" s="2"/>
      <c r="E262" s="2"/>
      <c r="F262" s="2"/>
      <c r="G262" s="2"/>
      <c r="H262" s="2"/>
      <c r="I262" s="2"/>
      <c r="J262" s="2"/>
      <c r="K262" s="2"/>
      <c r="L262" s="2"/>
      <c r="M262" s="2"/>
      <c r="N262" s="2"/>
    </row>
    <row r="263" spans="1:14">
      <c r="A263" s="2"/>
      <c r="B263" s="2"/>
      <c r="C263" s="2"/>
      <c r="D263" s="2"/>
      <c r="E263" s="2"/>
      <c r="F263" s="2"/>
      <c r="G263" s="2"/>
      <c r="H263" s="2"/>
      <c r="I263" s="2"/>
      <c r="J263" s="2"/>
      <c r="K263" s="2"/>
      <c r="L263" s="2"/>
      <c r="M263" s="2"/>
      <c r="N263" s="2"/>
    </row>
    <row r="264" spans="1:14">
      <c r="A264" s="2"/>
      <c r="B264" s="2"/>
      <c r="C264" s="2"/>
      <c r="D264" s="2"/>
      <c r="E264" s="2"/>
      <c r="F264" s="2"/>
      <c r="G264" s="2"/>
      <c r="H264" s="2"/>
      <c r="I264" s="2"/>
      <c r="J264" s="2"/>
      <c r="K264" s="2"/>
      <c r="L264" s="2"/>
      <c r="M264" s="2"/>
      <c r="N264" s="2"/>
    </row>
    <row r="265" spans="1:14">
      <c r="A265" s="2"/>
      <c r="B265" s="2"/>
      <c r="C265" s="2"/>
      <c r="D265" s="2"/>
      <c r="E265" s="2"/>
      <c r="F265" s="2"/>
      <c r="G265" s="2"/>
      <c r="H265" s="2"/>
      <c r="I265" s="2"/>
      <c r="J265" s="2"/>
      <c r="K265" s="2"/>
      <c r="L265" s="2"/>
      <c r="M265" s="2"/>
      <c r="N265" s="2"/>
    </row>
    <row r="266" spans="1:14">
      <c r="A266" s="2"/>
      <c r="B266" s="2"/>
      <c r="C266" s="2"/>
      <c r="D266" s="2"/>
      <c r="E266" s="2"/>
      <c r="F266" s="2"/>
      <c r="G266" s="2"/>
      <c r="H266" s="2"/>
      <c r="I266" s="2"/>
      <c r="J266" s="2"/>
      <c r="K266" s="2"/>
      <c r="L266" s="2"/>
      <c r="M266" s="2"/>
      <c r="N266" s="2"/>
    </row>
    <row r="267" spans="1:14">
      <c r="A267" s="2"/>
      <c r="B267" s="2"/>
      <c r="C267" s="2"/>
      <c r="D267" s="2"/>
      <c r="E267" s="2"/>
      <c r="F267" s="2"/>
      <c r="G267" s="2"/>
      <c r="H267" s="2"/>
      <c r="I267" s="2"/>
      <c r="J267" s="2"/>
      <c r="K267" s="2"/>
      <c r="L267" s="2"/>
      <c r="M267" s="2"/>
      <c r="N267" s="2"/>
    </row>
  </sheetData>
  <sheetProtection algorithmName="SHA-512" hashValue="ZCGLHKZs7JpDGgqvK3ya2Me0cUYF4LJFTyyPo5pI/TJb3tB518cWsFog+ucdzK7g5UbDpJhyrKJb3VZ3bTOLsQ==" saltValue="JDYMMvCjpxPqJPkKiuu19A==" spinCount="100000" sheet="1" objects="1" scenarios="1"/>
  <autoFilter ref="B8:E8" xr:uid="{52EDAAB2-1CD3-4D18-A19E-0E5866429A31}"/>
  <hyperlinks>
    <hyperlink ref="E15" location="'GRI Index'!A1" display="GRI Index" xr:uid="{DEAE39A4-58AF-405F-8A82-A5873DDDEC3E}"/>
    <hyperlink ref="E34" location="'Our people'!A1" display="Our people" xr:uid="{AC030DDC-CA7F-4DA1-83A1-0BBCAC78388A}"/>
    <hyperlink ref="E77" location="'Responsible business - Tax'!A1" display="Responsible business - Tax" xr:uid="{3E4564BC-CEA9-4827-9DC3-2BDED21D8071}"/>
    <hyperlink ref="E86" location="'Responsible business - Tax'!A1" display="Responsible business - Tax" xr:uid="{4C3F9244-D20C-48A7-AFAE-088A78479D45}"/>
    <hyperlink ref="E88" location="'Community development '!A1" display="Community development" xr:uid="{1D0C4B4B-7D60-4E92-A4AA-8463F2AE156E}"/>
    <hyperlink ref="E91" location="'Responsible business - Other'!A1" display="Responsible business - Other" xr:uid="{A2B7876E-3504-440D-8C64-819B50BCAB6E}"/>
    <hyperlink ref="E95" location="'Good governance'!A1" display="Good governance" xr:uid="{0ED98473-8FC3-4486-B4A5-0D8B4B2DAD2A}"/>
    <hyperlink ref="E96" location="'Good governance'!A1" display="Good governance" xr:uid="{7C07A878-7FE9-4E7D-A7CA-CE24F0A88E58}"/>
    <hyperlink ref="E103" location="'Responsible business - Tax'!A1" display="Responsible business - Tax" xr:uid="{D5F275B1-7705-4AD9-B905-57D0C2D2C13E}"/>
    <hyperlink ref="E110" location="'Environmental stewardship'!A1" display="Sustainability Databook –  Environmental stewardship" xr:uid="{E97B6582-6406-4ED9-87EE-B4C43D57ACA0}"/>
    <hyperlink ref="E118" location="'Environmental stewardship'!A1" display="Sustainability Databook –  Environmental stewardship" xr:uid="{52466479-1FAF-4BC1-86D3-FD8122399322}"/>
    <hyperlink ref="E119" location="'Environmental stewardship'!A1" display="Sustainability Databook –  Environmental stewardship" xr:uid="{78A7C7B2-68E6-4E80-BD91-7DC95BE32384}"/>
    <hyperlink ref="E120" location="'Environmental stewardship'!A1" display="Sustainability Databook –  Environmental stewardship" xr:uid="{C37A08FB-D118-4F06-AF3C-DA91AA177B46}"/>
    <hyperlink ref="E130" location="'Environmental stewardship'!A1" display="Sustainability Databook –  Environmental stewardship" xr:uid="{8A9B9BCD-E50D-4D66-A4C6-5D1670141D23}"/>
    <hyperlink ref="E132" location="'Environmental stewardship'!A1" display="Sustainability Databook –  Environmental stewardship" xr:uid="{268BF473-749C-4B4F-9703-57203B92AD0D}"/>
    <hyperlink ref="E144" location="'Environmental stewardship'!A1" display="Sustainability Databook –  Environmental stewardship" xr:uid="{5BC14A85-6374-464F-90E9-E3D326026DA3}"/>
    <hyperlink ref="E148" location="'Environmental stewardship'!A1" display="Sustainability Databook –  Environmental stewardship" xr:uid="{8D53CA2B-790E-4379-AC64-0021961FC0F5}"/>
    <hyperlink ref="E158" location="'Our people'!A1" display="Our people" xr:uid="{7ABE0216-072C-4ABC-B02D-5D0449743BA4}"/>
    <hyperlink ref="E174" location="'Our people'!A1" display="Our people" xr:uid="{FC9D9B83-45AA-4953-BD5B-5EA53AF967C6}"/>
    <hyperlink ref="E182" location="'Our people'!A1" display="Our people" xr:uid="{80691E66-3084-4634-8F7B-249112A4ECC9}"/>
    <hyperlink ref="E196" location="'Responsible business - Other'!A1" display="Responsible business - Other" xr:uid="{39EA9F3E-7FEC-4EB1-8A90-1395B46DC29E}"/>
    <hyperlink ref="E209" location="'Stakeholder engagement '!A1" display="Stakeholder engagement" xr:uid="{3D8FF26C-082C-4A60-8F60-36DA4FF1594B}"/>
    <hyperlink ref="E208" location="'Land access and resettlement'!A1" display="Land access and resettlement" xr:uid="{0E33469B-55D3-4AF2-9504-4172F05BF374}"/>
    <hyperlink ref="E207" location="'Community development '!A1" display="Community development" xr:uid="{090649A5-AFC7-431E-8424-7496BDECC968}"/>
    <hyperlink ref="E212" location="'Responsible business - Other'!A1" display="Responsible business - Other" xr:uid="{4BBF43CD-F20F-4BB2-B76D-20339314EBDD}"/>
    <hyperlink ref="E234" location="'Biodiversity + Rehabilitation'!A1" display="Biodiversity + Rehabilitation" xr:uid="{B395F5C4-2A77-4661-8E6B-74C3E5B56A79}"/>
    <hyperlink ref="E237" location="'Environmental stewardship'!A1" display="Environmental stewardship" xr:uid="{B995FDB7-E104-48D9-95F4-C246C995EC51}"/>
    <hyperlink ref="E250" location="'Land access and resettlement'!A1" display="Land access and resettlement" xr:uid="{C36D5DC3-7E17-486C-83EB-DF47A86FF739}"/>
    <hyperlink ref="E189" r:id="rId1" xr:uid="{F82C62A6-D037-4347-9806-94642B2C10C8}"/>
    <hyperlink ref="E143" location="'Environmental stewardship'!A1" display="Sustainability Databook –  Environmental stewardship" xr:uid="{C955B6DE-EB8B-402C-BCB7-D5ACCB34DC53}"/>
    <hyperlink ref="E145" location="'Environmental stewardship'!A1" display="Sustainability Databook –  Environmental stewardship" xr:uid="{531A092F-3F5B-4764-AC0F-0EB88B67A4DD}"/>
    <hyperlink ref="E194" location="'Responsible business - Other'!A1" display="Responsible business - Other" xr:uid="{3C768F9D-6C28-4A5B-86AB-372A7C0AB090}"/>
    <hyperlink ref="E190" location="'Responsible business - Other'!A1" display="Responsible business - Other" xr:uid="{79B9BF2F-BBA3-4F32-86BD-7C5389BB4E95}"/>
    <hyperlink ref="E33" location="'Our people'!A1" display="Our people" xr:uid="{F64F9E56-7638-4A9F-807E-321A1E17E4A2}"/>
    <hyperlink ref="E37" r:id="rId2" xr:uid="{F9577346-A50E-47FF-8868-BBCF7848DA16}"/>
    <hyperlink ref="E39" r:id="rId3" xr:uid="{9B994ACD-A699-49DB-A4D9-67EED5FFDA2A}"/>
    <hyperlink ref="E41" r:id="rId4" xr:uid="{DC03D0B2-B1BC-4812-BD0A-8F851184C5A5}"/>
    <hyperlink ref="E43" r:id="rId5" xr:uid="{9F3EA1CA-067A-4064-8DFC-8431E6CDA0FE}"/>
    <hyperlink ref="E47" r:id="rId6" xr:uid="{3CC066CA-C19D-4EC6-91D5-460648AB3273}"/>
    <hyperlink ref="E48" r:id="rId7" xr:uid="{0C241ACF-FA7A-4EDC-BA6D-C94A495ECDB3}"/>
    <hyperlink ref="E49" r:id="rId8" xr:uid="{9071F1BA-5683-4DB3-9AEF-70FFF2D5D49A}"/>
    <hyperlink ref="E50" r:id="rId9" xr:uid="{CEF650A5-84F0-41F9-9067-8953CC5C1EDB}"/>
    <hyperlink ref="E51" r:id="rId10" xr:uid="{9580ED87-32BA-4399-A2C1-3AD95A602813}"/>
    <hyperlink ref="E124" location="'Biodiversity + Rehabilitation'!A1" display="Biodiversity + Rehabilitation" xr:uid="{5B0AC2CE-3336-4692-8E28-6B0F4DE149CA}"/>
    <hyperlink ref="E126" location="'Biodiversity + Rehabilitation'!A1" display="Biodiversity + Rehabilitation" xr:uid="{75746A70-576F-4ED5-87A9-889A1C533C0B}"/>
    <hyperlink ref="E140" location="'Tailings Storage Facilities'!A1" display="Tailings Storage Facilities" xr:uid="{529856CF-A80A-4BF2-B03A-D3D17CF37EFF}"/>
    <hyperlink ref="E142" location="'Tailings Storage Facilities'!A1" display="Tailings Storage Facilities" xr:uid="{56FC486B-ED5E-4D8F-9BA5-04ACC6612182}"/>
    <hyperlink ref="E166" location="'Our people'!A1" display="Our people" xr:uid="{01E829EF-DCD5-4D0E-8EB8-8698DB87D164}"/>
    <hyperlink ref="E191" r:id="rId11" xr:uid="{C41A4B4D-DDDD-4171-9CFF-41B4B726F949}"/>
    <hyperlink ref="E193" r:id="rId12" xr:uid="{8B4B698E-2FAC-4C3E-816D-26DC42232D60}"/>
    <hyperlink ref="E245" location="'Stakeholder engagement '!A1" display="Stakeholder engagement" xr:uid="{2982458C-A051-464D-8836-A58A89F034B6}"/>
  </hyperlinks>
  <pageMargins left="0.7" right="0.7" top="0.75" bottom="0.75" header="0.3" footer="0.3"/>
  <pageSetup paperSize="8" scale="60" fitToHeight="0"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E9834-230B-491F-88AB-A0CD21C8F624}">
  <dimension ref="B2:P34"/>
  <sheetViews>
    <sheetView zoomScaleNormal="100" workbookViewId="0">
      <selection activeCell="B4" sqref="B4:P4"/>
    </sheetView>
  </sheetViews>
  <sheetFormatPr defaultColWidth="8.7109375" defaultRowHeight="14.25"/>
  <cols>
    <col min="1" max="1" width="5.5703125" style="4" customWidth="1"/>
    <col min="2" max="16384" width="8.7109375" style="4"/>
  </cols>
  <sheetData>
    <row r="2" spans="2:16" ht="90" customHeight="1">
      <c r="P2" s="70" t="s">
        <v>0</v>
      </c>
    </row>
    <row r="3" spans="2:16">
      <c r="B3" s="6"/>
      <c r="C3" s="6"/>
      <c r="D3" s="6"/>
      <c r="E3" s="6"/>
      <c r="F3" s="6"/>
      <c r="G3" s="6"/>
      <c r="H3" s="6"/>
      <c r="I3" s="6"/>
      <c r="J3" s="6"/>
    </row>
    <row r="4" spans="2:16" ht="409.5" customHeight="1">
      <c r="B4" s="433" t="s">
        <v>1</v>
      </c>
      <c r="C4" s="433"/>
      <c r="D4" s="433"/>
      <c r="E4" s="433"/>
      <c r="F4" s="433"/>
      <c r="G4" s="433"/>
      <c r="H4" s="433"/>
      <c r="I4" s="433"/>
      <c r="J4" s="433"/>
      <c r="K4" s="433"/>
      <c r="L4" s="433"/>
      <c r="M4" s="433"/>
      <c r="N4" s="433"/>
      <c r="O4" s="433"/>
      <c r="P4" s="433"/>
    </row>
    <row r="5" spans="2:16">
      <c r="B5" s="6"/>
      <c r="C5" s="6"/>
      <c r="D5" s="6"/>
      <c r="E5" s="6"/>
      <c r="F5" s="6"/>
      <c r="G5" s="6"/>
      <c r="H5" s="6"/>
      <c r="I5" s="6"/>
      <c r="J5" s="6"/>
    </row>
    <row r="6" spans="2:16">
      <c r="C6" s="6"/>
      <c r="D6" s="6"/>
      <c r="E6" s="6"/>
      <c r="F6" s="6"/>
      <c r="G6" s="6"/>
      <c r="H6" s="6"/>
      <c r="I6" s="6"/>
      <c r="J6" s="6"/>
    </row>
    <row r="7" spans="2:16">
      <c r="B7" s="6"/>
      <c r="C7" s="6"/>
      <c r="D7" s="6"/>
      <c r="E7" s="6"/>
      <c r="F7" s="6"/>
      <c r="G7" s="6"/>
      <c r="H7" s="6"/>
      <c r="I7" s="6"/>
      <c r="J7" s="6"/>
    </row>
    <row r="8" spans="2:16" ht="14.1" customHeight="1">
      <c r="C8" s="8"/>
      <c r="D8" s="6"/>
      <c r="E8" s="6"/>
      <c r="F8" s="6"/>
      <c r="G8" s="6"/>
      <c r="H8" s="6"/>
      <c r="I8" s="6"/>
      <c r="J8" s="6"/>
    </row>
    <row r="9" spans="2:16">
      <c r="B9" s="8"/>
      <c r="C9" s="8"/>
      <c r="D9" s="6"/>
      <c r="E9" s="6"/>
      <c r="F9" s="6"/>
      <c r="G9" s="6"/>
      <c r="H9" s="6"/>
      <c r="I9" s="6"/>
      <c r="J9" s="6"/>
    </row>
    <row r="10" spans="2:16">
      <c r="B10" s="8"/>
      <c r="C10" s="8"/>
      <c r="D10" s="6"/>
      <c r="E10" s="6"/>
      <c r="F10" s="6"/>
      <c r="G10" s="6"/>
      <c r="H10" s="6"/>
      <c r="I10" s="6"/>
      <c r="J10" s="6"/>
    </row>
    <row r="11" spans="2:16">
      <c r="B11" s="8"/>
      <c r="C11" s="8"/>
      <c r="D11" s="6"/>
      <c r="E11" s="6"/>
      <c r="F11" s="6"/>
      <c r="G11" s="6"/>
      <c r="H11" s="6"/>
      <c r="I11" s="6"/>
      <c r="J11" s="6"/>
    </row>
    <row r="12" spans="2:16">
      <c r="B12" s="8"/>
      <c r="C12" s="8"/>
      <c r="D12" s="6"/>
      <c r="E12" s="6"/>
      <c r="F12" s="6"/>
      <c r="G12" s="6"/>
      <c r="H12" s="6"/>
      <c r="I12" s="6"/>
      <c r="J12" s="6"/>
    </row>
    <row r="13" spans="2:16">
      <c r="B13" s="8"/>
      <c r="C13" s="8"/>
      <c r="D13" s="6"/>
      <c r="E13" s="6"/>
      <c r="F13" s="6"/>
      <c r="G13" s="6"/>
      <c r="H13" s="6"/>
      <c r="I13" s="6"/>
      <c r="J13" s="6"/>
    </row>
    <row r="14" spans="2:16">
      <c r="B14" s="8"/>
      <c r="C14" s="8"/>
      <c r="D14" s="6"/>
      <c r="E14" s="6"/>
      <c r="F14" s="6"/>
      <c r="G14" s="6"/>
      <c r="H14" s="6"/>
      <c r="I14" s="6"/>
      <c r="J14" s="6"/>
    </row>
    <row r="15" spans="2:16">
      <c r="B15" s="8"/>
      <c r="C15" s="8"/>
      <c r="D15" s="6"/>
      <c r="E15" s="6"/>
      <c r="F15" s="6"/>
      <c r="G15" s="6"/>
      <c r="H15" s="6"/>
      <c r="I15" s="6"/>
      <c r="J15" s="6"/>
    </row>
    <row r="16" spans="2:16">
      <c r="B16" s="8"/>
      <c r="C16" s="8"/>
      <c r="D16" s="6"/>
      <c r="E16" s="6"/>
      <c r="F16" s="6"/>
      <c r="G16" s="6"/>
      <c r="H16" s="6"/>
      <c r="I16" s="6"/>
      <c r="J16" s="6"/>
    </row>
    <row r="17" spans="2:10">
      <c r="B17" s="8"/>
      <c r="C17" s="8"/>
      <c r="D17" s="6"/>
      <c r="E17" s="6"/>
      <c r="F17" s="6"/>
      <c r="G17" s="6"/>
      <c r="H17" s="6"/>
      <c r="I17" s="6"/>
      <c r="J17" s="6"/>
    </row>
    <row r="18" spans="2:10">
      <c r="B18" s="8"/>
      <c r="C18" s="8"/>
      <c r="D18" s="6"/>
      <c r="E18" s="6"/>
      <c r="F18" s="6"/>
      <c r="G18" s="6"/>
      <c r="H18" s="6"/>
      <c r="I18" s="6"/>
      <c r="J18" s="6"/>
    </row>
    <row r="19" spans="2:10">
      <c r="B19" s="8"/>
      <c r="C19" s="8"/>
      <c r="D19" s="6"/>
      <c r="E19" s="6"/>
      <c r="F19" s="6"/>
      <c r="G19" s="6"/>
      <c r="H19" s="6"/>
      <c r="I19" s="6"/>
      <c r="J19" s="6"/>
    </row>
    <row r="20" spans="2:10">
      <c r="B20" s="8"/>
      <c r="C20" s="8"/>
      <c r="D20" s="6"/>
      <c r="E20" s="6"/>
      <c r="F20" s="6"/>
      <c r="G20" s="6"/>
      <c r="H20" s="6"/>
      <c r="I20" s="6"/>
      <c r="J20" s="6"/>
    </row>
    <row r="21" spans="2:10">
      <c r="B21" s="8"/>
      <c r="C21" s="8"/>
      <c r="D21" s="6"/>
      <c r="E21" s="6"/>
      <c r="F21" s="6"/>
      <c r="G21" s="6"/>
      <c r="H21" s="6"/>
      <c r="I21" s="6"/>
      <c r="J21" s="6"/>
    </row>
    <row r="22" spans="2:10">
      <c r="B22" s="8"/>
      <c r="C22" s="8"/>
      <c r="D22" s="6"/>
      <c r="E22" s="6"/>
      <c r="F22" s="6"/>
      <c r="G22" s="6"/>
      <c r="H22" s="6"/>
      <c r="I22" s="6"/>
      <c r="J22" s="6"/>
    </row>
    <row r="23" spans="2:10" ht="15">
      <c r="B23" s="8"/>
      <c r="C23" s="8"/>
      <c r="D23" s="6"/>
      <c r="E23" s="69"/>
      <c r="F23" s="6"/>
      <c r="G23" s="6"/>
      <c r="H23" s="6"/>
      <c r="I23" s="6"/>
      <c r="J23" s="6"/>
    </row>
    <row r="24" spans="2:10">
      <c r="B24" s="8"/>
      <c r="C24" s="8"/>
      <c r="D24" s="6"/>
      <c r="E24" s="6"/>
      <c r="F24" s="6"/>
      <c r="G24" s="6"/>
      <c r="H24" s="6"/>
      <c r="I24" s="6"/>
      <c r="J24" s="6"/>
    </row>
    <row r="25" spans="2:10">
      <c r="B25" s="8"/>
      <c r="C25" s="8"/>
      <c r="D25" s="6"/>
      <c r="E25" s="6"/>
      <c r="F25" s="6"/>
      <c r="G25" s="6"/>
      <c r="H25" s="6"/>
      <c r="I25" s="6"/>
      <c r="J25" s="6"/>
    </row>
    <row r="26" spans="2:10">
      <c r="B26" s="8"/>
      <c r="C26" s="8"/>
      <c r="D26" s="6"/>
      <c r="E26" s="6"/>
      <c r="F26" s="6"/>
      <c r="G26" s="6"/>
      <c r="H26" s="6"/>
      <c r="I26" s="6"/>
      <c r="J26" s="6"/>
    </row>
    <row r="27" spans="2:10">
      <c r="B27" s="8"/>
      <c r="C27" s="8"/>
      <c r="D27" s="6"/>
      <c r="E27" s="6"/>
      <c r="F27" s="6"/>
      <c r="G27" s="6"/>
      <c r="H27" s="6"/>
      <c r="I27" s="6"/>
      <c r="J27" s="6"/>
    </row>
    <row r="28" spans="2:10">
      <c r="B28" s="8"/>
      <c r="C28" s="8"/>
      <c r="D28" s="6"/>
      <c r="E28" s="6"/>
      <c r="F28" s="6"/>
      <c r="G28" s="6"/>
      <c r="H28" s="6"/>
      <c r="I28" s="6"/>
      <c r="J28" s="6"/>
    </row>
    <row r="29" spans="2:10">
      <c r="B29" s="8"/>
      <c r="C29" s="8"/>
      <c r="D29" s="6"/>
      <c r="E29" s="6"/>
      <c r="F29" s="6"/>
      <c r="G29" s="6"/>
      <c r="H29" s="6"/>
      <c r="I29" s="6"/>
      <c r="J29" s="6"/>
    </row>
    <row r="30" spans="2:10">
      <c r="B30" s="8"/>
      <c r="C30" s="8"/>
      <c r="D30" s="6"/>
      <c r="E30" s="6"/>
      <c r="F30" s="6"/>
      <c r="G30" s="6"/>
      <c r="H30" s="6"/>
      <c r="I30" s="6"/>
      <c r="J30" s="6"/>
    </row>
    <row r="31" spans="2:10">
      <c r="B31" s="8"/>
      <c r="C31" s="8"/>
      <c r="D31" s="6"/>
      <c r="E31" s="6"/>
      <c r="F31" s="6"/>
      <c r="G31" s="6"/>
      <c r="H31" s="6"/>
      <c r="I31" s="6"/>
      <c r="J31" s="6"/>
    </row>
    <row r="32" spans="2:10">
      <c r="B32" s="8"/>
      <c r="C32" s="8"/>
      <c r="D32" s="6"/>
      <c r="E32" s="6"/>
      <c r="F32" s="6"/>
      <c r="G32" s="6"/>
      <c r="H32" s="6"/>
      <c r="I32" s="6"/>
      <c r="J32" s="6"/>
    </row>
    <row r="33" spans="2:10">
      <c r="B33" s="7"/>
      <c r="C33" s="7"/>
      <c r="D33" s="6"/>
      <c r="E33" s="6"/>
      <c r="F33" s="6"/>
      <c r="G33" s="6"/>
      <c r="H33" s="6"/>
      <c r="I33" s="6"/>
      <c r="J33" s="6"/>
    </row>
    <row r="34" spans="2:10">
      <c r="B34" s="7"/>
      <c r="C34" s="7"/>
      <c r="D34" s="6"/>
      <c r="E34" s="6"/>
      <c r="F34" s="6"/>
      <c r="G34" s="6"/>
      <c r="H34" s="6"/>
      <c r="I34" s="6"/>
      <c r="J34" s="6"/>
    </row>
  </sheetData>
  <sheetProtection algorithmName="SHA-512" hashValue="iRusmX8iquNqAWMnecjFSMZJ++FdmvSl6yO3++jizxtgk2uRz45XrE/DNr2PIE8tTkkCoNB5nSCP9G+CPPtl+A==" saltValue="L7uIssblKfb6ZeJGAGnfLA==" spinCount="100000" sheet="1" objects="1" scenarios="1"/>
  <mergeCells count="1">
    <mergeCell ref="B4:P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AFBA9-AECF-4919-B5AA-1B30C0BDEDE8}">
  <sheetPr>
    <pageSetUpPr fitToPage="1"/>
  </sheetPr>
  <dimension ref="A1:P50"/>
  <sheetViews>
    <sheetView showGridLines="0" zoomScaleNormal="100" workbookViewId="0">
      <pane ySplit="3" topLeftCell="A4" activePane="bottomLeft" state="frozen"/>
      <selection pane="bottomLeft" activeCell="E15" sqref="E15"/>
    </sheetView>
  </sheetViews>
  <sheetFormatPr defaultColWidth="8.7109375" defaultRowHeight="14.25"/>
  <cols>
    <col min="1" max="1" width="5.5703125" style="22" customWidth="1"/>
    <col min="2" max="2" width="54.85546875" style="32" customWidth="1"/>
    <col min="3" max="3" width="15.5703125" style="39" customWidth="1"/>
    <col min="4" max="7" width="15.5703125" style="22" customWidth="1"/>
    <col min="8" max="8" width="7.140625" style="22" customWidth="1"/>
    <col min="9" max="9" width="10.85546875" style="22" bestFit="1" customWidth="1"/>
    <col min="10" max="10" width="10.140625" style="22" bestFit="1" customWidth="1"/>
    <col min="11" max="16384" width="8.7109375" style="22"/>
  </cols>
  <sheetData>
    <row r="1" spans="1:10" ht="8.1" customHeight="1">
      <c r="A1" s="10"/>
      <c r="B1" s="30"/>
      <c r="C1" s="34"/>
      <c r="D1" s="11"/>
      <c r="E1" s="11"/>
      <c r="F1" s="11"/>
      <c r="G1" s="11"/>
      <c r="H1" s="11"/>
      <c r="I1" s="10"/>
    </row>
    <row r="2" spans="1:10" ht="89.1" customHeight="1">
      <c r="A2" s="10"/>
      <c r="B2" s="30"/>
      <c r="C2" s="34"/>
      <c r="D2" s="10"/>
      <c r="E2" s="10"/>
      <c r="F2" s="10"/>
      <c r="G2" s="70" t="s">
        <v>0</v>
      </c>
      <c r="H2" s="10"/>
      <c r="I2" s="10"/>
    </row>
    <row r="3" spans="1:10" ht="24" customHeight="1">
      <c r="A3" s="10"/>
      <c r="B3" s="56" t="s">
        <v>2</v>
      </c>
      <c r="C3" s="35"/>
      <c r="D3" s="10"/>
      <c r="E3" s="10"/>
      <c r="F3" s="10"/>
      <c r="H3" s="11"/>
      <c r="I3" s="10"/>
    </row>
    <row r="4" spans="1:10" ht="8.1" customHeight="1">
      <c r="A4" s="10"/>
      <c r="B4" s="30"/>
      <c r="C4" s="34"/>
      <c r="D4" s="11"/>
      <c r="E4" s="11"/>
      <c r="F4" s="11"/>
      <c r="G4" s="11"/>
      <c r="H4" s="11"/>
      <c r="I4" s="10"/>
    </row>
    <row r="5" spans="1:10" ht="24" customHeight="1">
      <c r="A5" s="10"/>
      <c r="B5" s="31"/>
      <c r="C5" s="38"/>
      <c r="D5" s="12"/>
      <c r="E5" s="12"/>
      <c r="F5" s="12"/>
      <c r="G5" s="12"/>
      <c r="H5" s="24"/>
      <c r="I5" s="10"/>
      <c r="J5" s="56"/>
    </row>
    <row r="6" spans="1:10" ht="24" customHeight="1" thickBot="1">
      <c r="A6" s="10"/>
      <c r="B6" s="168" t="s">
        <v>3</v>
      </c>
      <c r="C6" s="51"/>
      <c r="D6" s="52" t="s">
        <v>4</v>
      </c>
      <c r="E6" s="52"/>
      <c r="F6" s="53"/>
      <c r="G6" s="53"/>
      <c r="H6" s="11"/>
      <c r="I6" s="10"/>
    </row>
    <row r="7" spans="1:10" s="29" customFormat="1" ht="24" customHeight="1">
      <c r="A7" s="9"/>
      <c r="B7" s="169" t="s">
        <v>4</v>
      </c>
      <c r="C7" s="36"/>
      <c r="D7" s="45" t="s">
        <v>5</v>
      </c>
      <c r="E7" s="43" t="s">
        <v>6</v>
      </c>
      <c r="F7" s="43" t="s">
        <v>7</v>
      </c>
      <c r="G7" s="43" t="s">
        <v>8</v>
      </c>
      <c r="H7" s="28"/>
      <c r="I7" s="9"/>
    </row>
    <row r="8" spans="1:10" ht="24" customHeight="1">
      <c r="A8" s="10"/>
      <c r="B8" s="170" t="s">
        <v>9</v>
      </c>
      <c r="C8" s="37" t="s">
        <v>10</v>
      </c>
      <c r="D8" s="93">
        <v>21904</v>
      </c>
      <c r="E8" s="230">
        <v>19502.66</v>
      </c>
      <c r="F8" s="230">
        <v>18868.88</v>
      </c>
      <c r="G8" s="230">
        <v>23453.91</v>
      </c>
      <c r="H8" s="24"/>
      <c r="I8" s="26"/>
      <c r="J8" s="27"/>
    </row>
    <row r="9" spans="1:10" ht="24" customHeight="1">
      <c r="A9" s="10"/>
      <c r="B9" s="170" t="s">
        <v>11</v>
      </c>
      <c r="C9" s="37" t="s">
        <v>10</v>
      </c>
      <c r="D9" s="93">
        <v>40362</v>
      </c>
      <c r="E9" s="230">
        <v>39896.300000000003</v>
      </c>
      <c r="F9" s="230">
        <v>39801.19</v>
      </c>
      <c r="G9" s="230">
        <v>39138.410000000003</v>
      </c>
      <c r="H9" s="24"/>
      <c r="I9" s="26"/>
      <c r="J9" s="22" t="s">
        <v>12</v>
      </c>
    </row>
    <row r="10" spans="1:10" ht="24" customHeight="1">
      <c r="A10" s="10"/>
      <c r="B10" s="170" t="s">
        <v>13</v>
      </c>
      <c r="C10" s="37" t="s">
        <v>14</v>
      </c>
      <c r="D10" s="93">
        <v>127165</v>
      </c>
      <c r="E10" s="230">
        <v>125697</v>
      </c>
      <c r="F10" s="230">
        <v>125398</v>
      </c>
      <c r="G10" s="230">
        <v>123309</v>
      </c>
      <c r="H10" s="24"/>
      <c r="I10" s="10"/>
    </row>
    <row r="11" spans="1:10" ht="24" customHeight="1">
      <c r="A11" s="10"/>
      <c r="B11" s="171"/>
      <c r="C11" s="38"/>
      <c r="D11" s="138"/>
      <c r="E11" s="138"/>
      <c r="F11" s="138"/>
      <c r="G11" s="138"/>
      <c r="H11" s="24"/>
      <c r="I11" s="10"/>
    </row>
    <row r="12" spans="1:10" ht="24" customHeight="1" thickBot="1">
      <c r="A12" s="10"/>
      <c r="B12" s="168" t="s">
        <v>15</v>
      </c>
      <c r="C12" s="51"/>
      <c r="D12" s="52" t="s">
        <v>4</v>
      </c>
      <c r="E12" s="52"/>
      <c r="F12" s="53"/>
      <c r="G12" s="53"/>
      <c r="H12" s="24"/>
      <c r="I12" s="10"/>
    </row>
    <row r="13" spans="1:10" ht="24" customHeight="1">
      <c r="A13" s="10"/>
      <c r="B13" s="169" t="s">
        <v>4</v>
      </c>
      <c r="C13" s="36"/>
      <c r="D13" s="45" t="s">
        <v>5</v>
      </c>
      <c r="E13" s="43" t="s">
        <v>6</v>
      </c>
      <c r="F13" s="43" t="s">
        <v>7</v>
      </c>
      <c r="G13" s="43" t="s">
        <v>8</v>
      </c>
      <c r="H13" s="24"/>
      <c r="I13" s="10"/>
    </row>
    <row r="14" spans="1:10" ht="24" customHeight="1">
      <c r="A14" s="10"/>
      <c r="B14" s="170" t="s">
        <v>16</v>
      </c>
      <c r="C14" s="37" t="s">
        <v>17</v>
      </c>
      <c r="D14" s="93">
        <v>2492720</v>
      </c>
      <c r="E14" s="230">
        <v>2796949</v>
      </c>
      <c r="F14" s="230">
        <v>810999</v>
      </c>
      <c r="G14" s="230" t="s">
        <v>18</v>
      </c>
      <c r="H14" s="24"/>
      <c r="I14" s="10"/>
    </row>
    <row r="15" spans="1:10" ht="24" customHeight="1">
      <c r="A15" s="10"/>
      <c r="B15" s="170" t="s">
        <v>19</v>
      </c>
      <c r="C15" s="37" t="s">
        <v>17</v>
      </c>
      <c r="D15" s="93">
        <v>7949993</v>
      </c>
      <c r="E15" s="378">
        <v>8492504</v>
      </c>
      <c r="F15" s="378">
        <v>11053447</v>
      </c>
      <c r="G15" s="378">
        <v>12272160</v>
      </c>
      <c r="H15" s="24"/>
      <c r="I15" s="10"/>
    </row>
    <row r="16" spans="1:10" ht="24" customHeight="1">
      <c r="A16" s="10"/>
      <c r="B16" s="170" t="s">
        <v>20</v>
      </c>
      <c r="C16" s="37" t="s">
        <v>17</v>
      </c>
      <c r="D16" s="93">
        <v>948819</v>
      </c>
      <c r="E16" s="378">
        <v>1025209</v>
      </c>
      <c r="F16" s="378">
        <v>254135</v>
      </c>
      <c r="G16" s="230" t="s">
        <v>18</v>
      </c>
      <c r="H16" s="24"/>
      <c r="I16" s="10"/>
    </row>
    <row r="17" spans="1:15" ht="24" customHeight="1">
      <c r="A17" s="10"/>
      <c r="B17" s="170" t="s">
        <v>21</v>
      </c>
      <c r="C17" s="37" t="s">
        <v>17</v>
      </c>
      <c r="D17" s="93">
        <v>4206626</v>
      </c>
      <c r="E17" s="230">
        <v>3591377</v>
      </c>
      <c r="F17" s="230">
        <v>5100526</v>
      </c>
      <c r="G17" s="230">
        <v>5219059</v>
      </c>
      <c r="H17" s="24"/>
      <c r="I17" s="10"/>
    </row>
    <row r="18" spans="1:15" ht="24" customHeight="1">
      <c r="A18" s="10"/>
      <c r="B18" s="171"/>
      <c r="C18" s="38"/>
      <c r="D18" s="12"/>
      <c r="E18" s="12"/>
      <c r="F18" s="12"/>
      <c r="G18" s="12"/>
      <c r="H18" s="24"/>
      <c r="I18" s="10"/>
    </row>
    <row r="19" spans="1:15" ht="24" customHeight="1" thickBot="1">
      <c r="A19" s="10"/>
      <c r="B19" s="168" t="s">
        <v>22</v>
      </c>
      <c r="C19" s="51"/>
      <c r="D19" s="52" t="s">
        <v>4</v>
      </c>
      <c r="E19" s="52"/>
      <c r="F19" s="53"/>
      <c r="G19" s="53"/>
      <c r="H19" s="11"/>
      <c r="I19" s="10"/>
    </row>
    <row r="20" spans="1:15" s="29" customFormat="1" ht="24" customHeight="1">
      <c r="A20" s="9"/>
      <c r="B20" s="169" t="s">
        <v>4</v>
      </c>
      <c r="C20" s="36"/>
      <c r="D20" s="45" t="s">
        <v>23</v>
      </c>
      <c r="E20" s="43" t="s">
        <v>6</v>
      </c>
      <c r="F20" s="43" t="s">
        <v>7</v>
      </c>
      <c r="G20" s="43" t="s">
        <v>8</v>
      </c>
      <c r="H20" s="28"/>
      <c r="I20" s="9"/>
    </row>
    <row r="21" spans="1:15" ht="24" customHeight="1">
      <c r="A21" s="10"/>
      <c r="B21" s="170" t="s">
        <v>24</v>
      </c>
      <c r="C21" s="37" t="s">
        <v>25</v>
      </c>
      <c r="D21" s="93">
        <v>7519539</v>
      </c>
      <c r="E21" s="230">
        <v>7015669</v>
      </c>
      <c r="F21" s="230">
        <v>7712575</v>
      </c>
      <c r="G21" s="230">
        <v>6736075</v>
      </c>
      <c r="H21" s="24"/>
      <c r="I21" s="10"/>
    </row>
    <row r="22" spans="1:15" ht="24" customHeight="1">
      <c r="A22" s="10"/>
      <c r="B22" s="170" t="s">
        <v>26</v>
      </c>
      <c r="C22" s="37" t="s">
        <v>25</v>
      </c>
      <c r="D22" s="93">
        <v>2911024</v>
      </c>
      <c r="E22" s="230">
        <v>2900649</v>
      </c>
      <c r="F22" s="230">
        <v>3014747</v>
      </c>
      <c r="G22" s="230">
        <v>3258863</v>
      </c>
      <c r="H22" s="24"/>
      <c r="I22" s="10"/>
    </row>
    <row r="23" spans="1:15" ht="24" customHeight="1">
      <c r="A23" s="10"/>
      <c r="B23" s="170" t="s">
        <v>27</v>
      </c>
      <c r="C23" s="37" t="s">
        <v>25</v>
      </c>
      <c r="D23" s="93">
        <f>D22+D21</f>
        <v>10430563</v>
      </c>
      <c r="E23" s="230">
        <f>E22+E21</f>
        <v>9916318</v>
      </c>
      <c r="F23" s="230">
        <f>F22+F21</f>
        <v>10727322</v>
      </c>
      <c r="G23" s="230">
        <f>G22+G21</f>
        <v>9994938</v>
      </c>
      <c r="H23" s="24"/>
      <c r="I23" s="10"/>
    </row>
    <row r="24" spans="1:15" ht="24" customHeight="1">
      <c r="A24" s="10"/>
      <c r="B24" s="170" t="s">
        <v>28</v>
      </c>
      <c r="C24" s="37" t="s">
        <v>25</v>
      </c>
      <c r="D24" s="93">
        <v>13525909</v>
      </c>
      <c r="E24" s="230">
        <v>13661779</v>
      </c>
      <c r="F24" s="230">
        <v>14485463</v>
      </c>
      <c r="G24" s="230">
        <v>14956279</v>
      </c>
      <c r="H24" s="24"/>
      <c r="I24" s="10"/>
    </row>
    <row r="25" spans="1:15" ht="24" customHeight="1">
      <c r="A25" s="10"/>
      <c r="B25" s="170" t="s">
        <v>29</v>
      </c>
      <c r="C25" s="37" t="s">
        <v>25</v>
      </c>
      <c r="D25" s="93">
        <f>D24+D23</f>
        <v>23956472</v>
      </c>
      <c r="E25" s="230">
        <f>E24+E23</f>
        <v>23578097</v>
      </c>
      <c r="F25" s="230">
        <f>F24+F23</f>
        <v>25212785</v>
      </c>
      <c r="G25" s="230">
        <f>G24+G23</f>
        <v>24951217</v>
      </c>
      <c r="H25" s="24"/>
      <c r="I25" s="10"/>
      <c r="J25" s="434"/>
      <c r="K25" s="434"/>
      <c r="L25" s="434"/>
      <c r="M25" s="434"/>
      <c r="N25" s="434"/>
      <c r="O25" s="434"/>
    </row>
    <row r="26" spans="1:15" ht="24" customHeight="1">
      <c r="A26" s="10"/>
      <c r="B26" s="170" t="s">
        <v>30</v>
      </c>
      <c r="C26" s="37" t="s">
        <v>31</v>
      </c>
      <c r="D26" s="203">
        <f>D24/D25</f>
        <v>0.56460354429483606</v>
      </c>
      <c r="E26" s="379">
        <f>E24/E25</f>
        <v>0.57942670267239971</v>
      </c>
      <c r="F26" s="379">
        <f>F24/F25</f>
        <v>0.57452847830971465</v>
      </c>
      <c r="G26" s="379">
        <f>G24/G25</f>
        <v>0.59942082183806911</v>
      </c>
      <c r="H26" s="380"/>
      <c r="I26" s="10"/>
      <c r="J26" s="25"/>
      <c r="K26" s="25"/>
      <c r="L26" s="25"/>
      <c r="M26" s="25"/>
      <c r="N26" s="25"/>
      <c r="O26" s="25"/>
    </row>
    <row r="27" spans="1:15" ht="24" customHeight="1">
      <c r="A27" s="10"/>
      <c r="B27" s="170" t="s">
        <v>32</v>
      </c>
      <c r="C27" s="37" t="s">
        <v>25</v>
      </c>
      <c r="D27" s="93">
        <v>305980</v>
      </c>
      <c r="E27" s="230">
        <v>832196</v>
      </c>
      <c r="F27" s="230">
        <v>934411</v>
      </c>
      <c r="G27" s="230">
        <v>2770196</v>
      </c>
      <c r="H27" s="10"/>
      <c r="I27" s="10"/>
    </row>
    <row r="28" spans="1:15" ht="24" customHeight="1">
      <c r="A28" s="10"/>
      <c r="B28" s="171"/>
      <c r="C28" s="34"/>
      <c r="D28" s="13"/>
      <c r="E28" s="13"/>
      <c r="F28" s="13"/>
      <c r="G28" s="13"/>
      <c r="H28" s="10"/>
      <c r="I28" s="10"/>
    </row>
    <row r="29" spans="1:15" ht="24" customHeight="1" thickBot="1">
      <c r="A29" s="10"/>
      <c r="B29" s="168" t="s">
        <v>33</v>
      </c>
      <c r="C29" s="51"/>
      <c r="D29" s="435" t="s">
        <v>4</v>
      </c>
      <c r="E29" s="435"/>
      <c r="F29" s="435"/>
      <c r="G29" s="435"/>
      <c r="H29" s="11"/>
      <c r="I29" s="10"/>
    </row>
    <row r="30" spans="1:15" s="29" customFormat="1" ht="24" customHeight="1">
      <c r="A30" s="9"/>
      <c r="C30" s="344"/>
      <c r="D30" s="58" t="s">
        <v>742</v>
      </c>
      <c r="E30" s="55" t="s">
        <v>6</v>
      </c>
      <c r="F30" s="55" t="s">
        <v>7</v>
      </c>
      <c r="G30" s="55" t="s">
        <v>8</v>
      </c>
      <c r="H30" s="28"/>
      <c r="I30" s="9"/>
    </row>
    <row r="31" spans="1:15" s="29" customFormat="1" ht="24" customHeight="1">
      <c r="A31" s="9"/>
      <c r="B31" s="170" t="s">
        <v>34</v>
      </c>
      <c r="C31" s="37" t="s">
        <v>17</v>
      </c>
      <c r="D31" s="73">
        <v>139.69999999999999</v>
      </c>
      <c r="E31" s="74" t="s">
        <v>18</v>
      </c>
      <c r="F31" s="74" t="s">
        <v>18</v>
      </c>
      <c r="G31" s="74" t="s">
        <v>18</v>
      </c>
      <c r="H31" s="28"/>
      <c r="I31" s="9"/>
    </row>
    <row r="32" spans="1:15" s="29" customFormat="1" ht="24" customHeight="1">
      <c r="A32" s="9"/>
      <c r="B32" s="170" t="s">
        <v>35</v>
      </c>
      <c r="C32" s="37" t="s">
        <v>17</v>
      </c>
      <c r="D32" s="73">
        <v>93.3</v>
      </c>
      <c r="E32" s="74" t="s">
        <v>18</v>
      </c>
      <c r="F32" s="74" t="s">
        <v>18</v>
      </c>
      <c r="G32" s="74" t="s">
        <v>18</v>
      </c>
      <c r="H32" s="28"/>
      <c r="I32" s="9"/>
    </row>
    <row r="33" spans="1:16" s="29" customFormat="1" ht="24" customHeight="1">
      <c r="A33" s="9"/>
      <c r="B33" s="170" t="s">
        <v>36</v>
      </c>
      <c r="C33" s="37" t="s">
        <v>17</v>
      </c>
      <c r="D33" s="73">
        <v>114.7</v>
      </c>
      <c r="E33" s="74" t="s">
        <v>18</v>
      </c>
      <c r="F33" s="74" t="s">
        <v>18</v>
      </c>
      <c r="G33" s="74" t="s">
        <v>18</v>
      </c>
      <c r="H33" s="28"/>
      <c r="I33" s="9"/>
    </row>
    <row r="34" spans="1:16" s="29" customFormat="1" ht="24" customHeight="1">
      <c r="A34" s="9"/>
      <c r="B34" s="170" t="s">
        <v>37</v>
      </c>
      <c r="C34" s="37" t="s">
        <v>17</v>
      </c>
      <c r="D34" s="73">
        <v>0.3</v>
      </c>
      <c r="E34" s="74" t="s">
        <v>18</v>
      </c>
      <c r="F34" s="74" t="s">
        <v>18</v>
      </c>
      <c r="G34" s="74" t="s">
        <v>18</v>
      </c>
      <c r="H34" s="28"/>
      <c r="I34" s="9"/>
    </row>
    <row r="35" spans="1:16" s="29" customFormat="1" ht="24" customHeight="1">
      <c r="A35" s="9"/>
      <c r="B35" s="170" t="s">
        <v>38</v>
      </c>
      <c r="C35" s="37" t="s">
        <v>17</v>
      </c>
      <c r="D35" s="73">
        <v>30.3</v>
      </c>
      <c r="E35" s="74" t="s">
        <v>18</v>
      </c>
      <c r="F35" s="74" t="s">
        <v>18</v>
      </c>
      <c r="G35" s="74" t="s">
        <v>18</v>
      </c>
      <c r="H35" s="28"/>
      <c r="I35" s="9"/>
    </row>
    <row r="36" spans="1:16" ht="24" customHeight="1">
      <c r="A36" s="10"/>
      <c r="B36" s="170" t="s">
        <v>39</v>
      </c>
      <c r="C36" s="37" t="s">
        <v>17</v>
      </c>
      <c r="D36" s="231">
        <f>SUM(D31:D35)</f>
        <v>378.3</v>
      </c>
      <c r="E36" s="232">
        <v>704.7</v>
      </c>
      <c r="F36" s="232">
        <v>377.1</v>
      </c>
      <c r="G36" s="232">
        <v>303.3</v>
      </c>
      <c r="H36" s="10"/>
      <c r="I36" s="10"/>
    </row>
    <row r="37" spans="1:16" ht="24" customHeight="1">
      <c r="A37" s="10"/>
      <c r="B37" s="172"/>
      <c r="C37" s="34"/>
      <c r="D37" s="13"/>
      <c r="E37" s="13"/>
      <c r="F37" s="13"/>
      <c r="G37" s="13"/>
      <c r="H37" s="10"/>
      <c r="I37" s="10"/>
    </row>
    <row r="38" spans="1:16" s="80" customFormat="1" ht="24" customHeight="1" thickBot="1">
      <c r="A38" s="2"/>
      <c r="B38" s="168" t="s">
        <v>40</v>
      </c>
      <c r="C38" s="50"/>
      <c r="D38" s="52" t="s">
        <v>4</v>
      </c>
      <c r="E38" s="52"/>
      <c r="F38" s="53"/>
      <c r="G38" s="53"/>
      <c r="H38" s="11"/>
      <c r="I38" s="82"/>
      <c r="J38" s="82"/>
      <c r="K38" s="82"/>
      <c r="L38" s="82"/>
      <c r="M38" s="82"/>
      <c r="N38" s="82"/>
      <c r="O38" s="82"/>
      <c r="P38" s="2"/>
    </row>
    <row r="39" spans="1:16" s="80" customFormat="1" ht="24" customHeight="1">
      <c r="A39" s="2"/>
      <c r="B39" s="169"/>
      <c r="C39" s="33"/>
      <c r="D39" s="45" t="s">
        <v>5</v>
      </c>
      <c r="E39" s="43" t="s">
        <v>6</v>
      </c>
      <c r="F39" s="43" t="s">
        <v>7</v>
      </c>
      <c r="G39" s="55" t="s">
        <v>8</v>
      </c>
      <c r="H39" s="82"/>
      <c r="I39" s="82"/>
      <c r="J39" s="82"/>
      <c r="K39" s="82"/>
      <c r="L39" s="82"/>
      <c r="M39" s="82"/>
      <c r="N39" s="82"/>
      <c r="O39" s="82"/>
      <c r="P39" s="2"/>
    </row>
    <row r="40" spans="1:16" s="80" customFormat="1" ht="24" customHeight="1">
      <c r="A40" s="2"/>
      <c r="B40" s="173" t="s">
        <v>41</v>
      </c>
      <c r="C40" s="83" t="s">
        <v>42</v>
      </c>
      <c r="D40" s="93">
        <v>34</v>
      </c>
      <c r="E40" s="94">
        <v>47</v>
      </c>
      <c r="F40" s="94">
        <v>26</v>
      </c>
      <c r="G40" s="94">
        <v>12</v>
      </c>
      <c r="H40" s="82"/>
      <c r="I40" s="82"/>
      <c r="J40" s="82"/>
      <c r="K40" s="82"/>
      <c r="L40" s="82"/>
      <c r="M40" s="82"/>
      <c r="N40" s="82"/>
      <c r="O40" s="82"/>
      <c r="P40" s="2"/>
    </row>
    <row r="41" spans="1:16" ht="24" customHeight="1">
      <c r="A41" s="10"/>
      <c r="B41" s="30"/>
      <c r="C41" s="34"/>
      <c r="D41" s="10"/>
      <c r="E41" s="10"/>
      <c r="F41" s="10"/>
      <c r="G41" s="10"/>
      <c r="H41" s="10"/>
      <c r="I41" s="10"/>
    </row>
    <row r="42" spans="1:16" ht="24" customHeight="1">
      <c r="A42" s="10"/>
      <c r="B42" s="181" t="s">
        <v>43</v>
      </c>
      <c r="C42" s="34"/>
      <c r="D42" s="10"/>
      <c r="E42" s="10"/>
      <c r="F42" s="10"/>
      <c r="G42" s="10"/>
      <c r="H42" s="10"/>
      <c r="I42" s="10"/>
    </row>
    <row r="43" spans="1:16" ht="24" customHeight="1">
      <c r="A43" s="10"/>
      <c r="B43" s="196" t="s">
        <v>44</v>
      </c>
      <c r="C43" s="34"/>
      <c r="D43" s="10"/>
      <c r="E43" s="10"/>
      <c r="F43" s="10"/>
      <c r="G43" s="10"/>
      <c r="H43" s="10"/>
      <c r="I43" s="10"/>
    </row>
    <row r="44" spans="1:16" ht="24" customHeight="1"/>
    <row r="45" spans="1:16" ht="24" customHeight="1"/>
    <row r="46" spans="1:16" ht="24" customHeight="1"/>
    <row r="47" spans="1:16" ht="24" customHeight="1"/>
    <row r="48" spans="1:16" ht="24" customHeight="1"/>
    <row r="49" ht="24" customHeight="1"/>
    <row r="50" ht="24" customHeight="1"/>
  </sheetData>
  <sheetProtection algorithmName="SHA-512" hashValue="SjVPf9zSPGNdrAzh3Jv4quKX5dZ9lvgVcmlazGviozOFz7Bdf59vdi2b965OyFa6YoPIrb+7yB9WA/CTUdMa+A==" saltValue="7bnQbLy1XAvPLfYIThpmKg==" spinCount="100000" sheet="1" objects="1" scenarios="1"/>
  <mergeCells count="2">
    <mergeCell ref="J25:O25"/>
    <mergeCell ref="D29:G2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8B4D5-664B-4253-9C83-B856AB4E86F8}">
  <sheetPr>
    <pageSetUpPr fitToPage="1"/>
  </sheetPr>
  <dimension ref="A1:P37"/>
  <sheetViews>
    <sheetView showGridLines="0" workbookViewId="0">
      <pane ySplit="3" topLeftCell="A4" activePane="bottomLeft" state="frozen"/>
      <selection pane="bottomLeft" activeCell="G9" sqref="G9"/>
    </sheetView>
  </sheetViews>
  <sheetFormatPr defaultRowHeight="15"/>
  <cols>
    <col min="1" max="1" width="5.5703125" customWidth="1"/>
    <col min="2" max="2" width="55" customWidth="1"/>
    <col min="3" max="3" width="12.85546875" customWidth="1"/>
    <col min="4" max="4" width="16.7109375" customWidth="1"/>
    <col min="5" max="5" width="15.7109375" customWidth="1"/>
    <col min="6" max="6" width="17.140625" customWidth="1"/>
    <col min="7" max="7" width="18.140625" customWidth="1"/>
    <col min="8" max="8" width="17" customWidth="1"/>
    <col min="9" max="9" width="17.5703125" customWidth="1"/>
    <col min="10" max="10" width="15.140625" customWidth="1"/>
    <col min="11" max="11" width="15.7109375" customWidth="1"/>
    <col min="12" max="13" width="10.42578125" customWidth="1"/>
  </cols>
  <sheetData>
    <row r="1" spans="1:12" ht="8.1" customHeight="1"/>
    <row r="2" spans="1:12" s="22" customFormat="1" ht="89.1" customHeight="1">
      <c r="A2" s="10"/>
      <c r="B2" s="30"/>
      <c r="C2" s="30"/>
      <c r="D2" s="30"/>
      <c r="E2" s="30"/>
      <c r="F2" s="10"/>
      <c r="G2" s="10"/>
      <c r="H2" s="10"/>
      <c r="J2" s="10"/>
      <c r="K2" s="70" t="s">
        <v>0</v>
      </c>
    </row>
    <row r="3" spans="1:12" s="22" customFormat="1" ht="24" customHeight="1">
      <c r="A3" s="10"/>
      <c r="B3" s="56" t="s">
        <v>45</v>
      </c>
      <c r="C3" s="56"/>
      <c r="D3" s="56"/>
      <c r="E3" s="56"/>
      <c r="F3" s="23"/>
      <c r="G3" s="10"/>
      <c r="H3" s="10"/>
      <c r="J3" s="11"/>
      <c r="K3" s="10"/>
    </row>
    <row r="4" spans="1:12" s="22" customFormat="1" ht="8.1" customHeight="1">
      <c r="A4" s="10"/>
      <c r="B4" s="30"/>
      <c r="C4" s="30"/>
      <c r="D4" s="30"/>
      <c r="E4" s="30"/>
      <c r="F4" s="10"/>
      <c r="G4" s="11"/>
      <c r="H4" s="11"/>
      <c r="I4" s="11"/>
      <c r="J4" s="11"/>
      <c r="K4" s="10"/>
    </row>
    <row r="5" spans="1:12" s="22" customFormat="1" ht="24" customHeight="1" thickBot="1">
      <c r="A5" s="10"/>
      <c r="B5" s="301" t="s">
        <v>46</v>
      </c>
      <c r="C5" s="54"/>
      <c r="D5" s="360" t="s">
        <v>47</v>
      </c>
      <c r="E5" s="53"/>
      <c r="F5" s="53"/>
      <c r="G5" s="53"/>
      <c r="H5" s="360" t="s">
        <v>48</v>
      </c>
      <c r="I5" s="53"/>
      <c r="J5" s="53"/>
      <c r="K5" s="53"/>
    </row>
    <row r="6" spans="1:12" s="22" customFormat="1" ht="24" customHeight="1">
      <c r="A6" s="10"/>
      <c r="B6" s="293"/>
      <c r="C6" s="11"/>
      <c r="D6" s="438" t="s">
        <v>23</v>
      </c>
      <c r="E6" s="443"/>
      <c r="F6" s="444" t="s">
        <v>49</v>
      </c>
      <c r="G6" s="437"/>
      <c r="H6" s="436" t="s">
        <v>23</v>
      </c>
      <c r="I6" s="437"/>
      <c r="J6" s="436" t="s">
        <v>49</v>
      </c>
      <c r="K6" s="438"/>
    </row>
    <row r="7" spans="1:12" s="17" customFormat="1" ht="24" customHeight="1">
      <c r="B7" s="294" t="s">
        <v>50</v>
      </c>
      <c r="C7" s="174"/>
      <c r="D7" s="288" t="s">
        <v>51</v>
      </c>
      <c r="E7" s="289" t="s">
        <v>52</v>
      </c>
      <c r="F7" s="290" t="s">
        <v>51</v>
      </c>
      <c r="G7" s="291" t="s">
        <v>52</v>
      </c>
      <c r="H7" s="290" t="s">
        <v>51</v>
      </c>
      <c r="I7" s="291" t="s">
        <v>52</v>
      </c>
      <c r="J7" s="292" t="s">
        <v>51</v>
      </c>
      <c r="K7" s="288" t="s">
        <v>52</v>
      </c>
    </row>
    <row r="8" spans="1:12" s="17" customFormat="1" ht="24" customHeight="1">
      <c r="B8" s="175" t="s">
        <v>53</v>
      </c>
      <c r="C8" s="175"/>
      <c r="D8" s="219">
        <v>0</v>
      </c>
      <c r="E8" s="220">
        <v>0</v>
      </c>
      <c r="F8" s="221">
        <v>5</v>
      </c>
      <c r="G8" s="219">
        <v>3687</v>
      </c>
      <c r="H8" s="221">
        <v>1</v>
      </c>
      <c r="I8" s="219">
        <v>115</v>
      </c>
      <c r="J8" s="221">
        <v>2</v>
      </c>
      <c r="K8" s="219">
        <v>200</v>
      </c>
    </row>
    <row r="9" spans="1:12" s="17" customFormat="1" ht="24" customHeight="1">
      <c r="B9" s="176" t="s">
        <v>54</v>
      </c>
      <c r="C9" s="176"/>
      <c r="D9" s="222">
        <v>2</v>
      </c>
      <c r="E9" s="223">
        <v>146</v>
      </c>
      <c r="F9" s="224">
        <v>24</v>
      </c>
      <c r="G9" s="222">
        <v>1278</v>
      </c>
      <c r="H9" s="224">
        <v>8</v>
      </c>
      <c r="I9" s="222">
        <v>574</v>
      </c>
      <c r="J9" s="224">
        <v>10</v>
      </c>
      <c r="K9" s="222">
        <v>779</v>
      </c>
    </row>
    <row r="10" spans="1:12" s="17" customFormat="1" ht="24" customHeight="1">
      <c r="B10" s="176" t="s">
        <v>55</v>
      </c>
      <c r="C10" s="176"/>
      <c r="D10" s="222">
        <v>7</v>
      </c>
      <c r="E10" s="223">
        <v>1355</v>
      </c>
      <c r="F10" s="224">
        <v>54</v>
      </c>
      <c r="G10" s="222">
        <v>4400</v>
      </c>
      <c r="H10" s="224">
        <v>6</v>
      </c>
      <c r="I10" s="222">
        <v>323</v>
      </c>
      <c r="J10" s="224">
        <v>12</v>
      </c>
      <c r="K10" s="222">
        <v>616</v>
      </c>
    </row>
    <row r="11" spans="1:12" s="17" customFormat="1" ht="24" customHeight="1">
      <c r="B11" s="177" t="s">
        <v>56</v>
      </c>
      <c r="C11" s="177"/>
      <c r="D11" s="225">
        <v>92</v>
      </c>
      <c r="E11" s="226">
        <v>38169</v>
      </c>
      <c r="F11" s="227">
        <v>224</v>
      </c>
      <c r="G11" s="225">
        <v>220845</v>
      </c>
      <c r="H11" s="227">
        <v>107</v>
      </c>
      <c r="I11" s="225">
        <v>8922</v>
      </c>
      <c r="J11" s="227">
        <v>159</v>
      </c>
      <c r="K11" s="225">
        <v>21985</v>
      </c>
    </row>
    <row r="12" spans="1:12" s="17" customFormat="1" ht="24" customHeight="1">
      <c r="B12" s="178" t="s">
        <v>57</v>
      </c>
      <c r="C12" s="178"/>
      <c r="D12" s="228">
        <f>SUM(D8:D11)</f>
        <v>101</v>
      </c>
      <c r="E12" s="275">
        <v>39670</v>
      </c>
      <c r="F12" s="229">
        <v>307</v>
      </c>
      <c r="G12" s="228">
        <v>230210</v>
      </c>
      <c r="H12" s="229">
        <v>122</v>
      </c>
      <c r="I12" s="228">
        <v>9934</v>
      </c>
      <c r="J12" s="229">
        <v>183</v>
      </c>
      <c r="K12" s="228">
        <v>23580</v>
      </c>
    </row>
    <row r="13" spans="1:12" s="17" customFormat="1" ht="24" customHeight="1">
      <c r="B13" s="179"/>
      <c r="C13" s="179"/>
      <c r="D13" s="179"/>
      <c r="E13" s="179"/>
    </row>
    <row r="14" spans="1:12" s="22" customFormat="1" ht="24" customHeight="1" thickBot="1">
      <c r="A14" s="10"/>
      <c r="B14" s="301" t="s">
        <v>58</v>
      </c>
      <c r="C14" s="54"/>
      <c r="D14" s="435" t="s">
        <v>4</v>
      </c>
      <c r="E14" s="435"/>
      <c r="F14" s="435"/>
      <c r="G14" s="24"/>
      <c r="H14" s="24"/>
      <c r="I14" s="11"/>
      <c r="J14" s="10"/>
    </row>
    <row r="15" spans="1:12" s="29" customFormat="1" ht="35.25" customHeight="1">
      <c r="A15" s="9"/>
      <c r="B15" s="169" t="s">
        <v>4</v>
      </c>
      <c r="C15" s="344"/>
      <c r="D15" s="55" t="s">
        <v>5</v>
      </c>
      <c r="E15" s="274" t="s">
        <v>6</v>
      </c>
      <c r="F15" s="359" t="s">
        <v>49</v>
      </c>
      <c r="G15" s="43"/>
      <c r="H15" s="43"/>
      <c r="I15" s="43"/>
      <c r="J15" s="43"/>
      <c r="L15" s="43"/>
    </row>
    <row r="16" spans="1:12" s="22" customFormat="1" ht="24" customHeight="1">
      <c r="A16" s="10"/>
      <c r="B16" s="170" t="s">
        <v>59</v>
      </c>
      <c r="C16" s="37" t="s">
        <v>60</v>
      </c>
      <c r="D16" s="345">
        <v>83.35</v>
      </c>
      <c r="E16" s="361">
        <v>67</v>
      </c>
      <c r="F16" s="363">
        <v>629.16</v>
      </c>
      <c r="G16" s="354"/>
      <c r="H16" s="353"/>
      <c r="I16" s="354"/>
      <c r="J16" s="355"/>
      <c r="L16" s="353"/>
    </row>
    <row r="17" spans="1:16" s="22" customFormat="1" ht="24" customHeight="1">
      <c r="A17" s="10"/>
      <c r="B17" s="170" t="s">
        <v>61</v>
      </c>
      <c r="C17" s="37" t="s">
        <v>60</v>
      </c>
      <c r="D17" s="345">
        <v>5.13</v>
      </c>
      <c r="E17" s="361">
        <v>2</v>
      </c>
      <c r="F17" s="363">
        <v>313.63</v>
      </c>
      <c r="G17" s="354"/>
      <c r="H17" s="353"/>
      <c r="I17" s="354"/>
      <c r="J17" s="355"/>
      <c r="K17" s="347"/>
      <c r="L17" s="353"/>
      <c r="M17" s="347"/>
      <c r="N17" s="347"/>
      <c r="O17" s="347"/>
      <c r="P17" s="347"/>
    </row>
    <row r="18" spans="1:16" s="22" customFormat="1" ht="24" customHeight="1">
      <c r="A18" s="10"/>
      <c r="B18" s="170" t="s">
        <v>62</v>
      </c>
      <c r="C18" s="37" t="s">
        <v>60</v>
      </c>
      <c r="D18" s="345">
        <v>0.01</v>
      </c>
      <c r="E18" s="361">
        <v>5</v>
      </c>
      <c r="F18" s="363">
        <v>135.65</v>
      </c>
      <c r="G18" s="354"/>
      <c r="H18" s="353"/>
      <c r="I18" s="354"/>
      <c r="J18" s="355"/>
      <c r="L18" s="353"/>
    </row>
    <row r="19" spans="1:16" s="22" customFormat="1" ht="24" customHeight="1">
      <c r="A19" s="10"/>
      <c r="B19" s="178" t="s">
        <v>63</v>
      </c>
      <c r="C19" s="116" t="s">
        <v>60</v>
      </c>
      <c r="D19" s="346">
        <v>88.55</v>
      </c>
      <c r="E19" s="362">
        <f>SUM(E16:E18)</f>
        <v>74</v>
      </c>
      <c r="F19" s="364">
        <v>1078.44</v>
      </c>
      <c r="G19" s="357"/>
      <c r="H19" s="356"/>
      <c r="I19" s="357"/>
      <c r="J19" s="358"/>
      <c r="L19" s="356"/>
    </row>
    <row r="20" spans="1:16" s="17" customFormat="1" ht="24" customHeight="1">
      <c r="B20" s="179"/>
      <c r="H20" s="24"/>
    </row>
    <row r="21" spans="1:16" s="17" customFormat="1" ht="24" customHeight="1" thickBot="1">
      <c r="B21" s="168" t="s">
        <v>64</v>
      </c>
      <c r="C21" s="54"/>
      <c r="D21" s="445" t="s">
        <v>4</v>
      </c>
      <c r="E21" s="445"/>
      <c r="F21" s="445"/>
      <c r="G21" s="445"/>
    </row>
    <row r="22" spans="1:16" s="17" customFormat="1" ht="24" customHeight="1" thickBot="1">
      <c r="B22" s="381"/>
      <c r="C22" s="11"/>
      <c r="D22" s="439" t="s">
        <v>65</v>
      </c>
      <c r="E22" s="440"/>
      <c r="F22" s="441" t="s">
        <v>66</v>
      </c>
      <c r="G22" s="442"/>
    </row>
    <row r="23" spans="1:16" s="17" customFormat="1" ht="24" customHeight="1">
      <c r="B23" s="169" t="s">
        <v>4</v>
      </c>
      <c r="C23" s="36"/>
      <c r="D23" s="139" t="s">
        <v>67</v>
      </c>
      <c r="E23" s="274" t="s">
        <v>6</v>
      </c>
      <c r="F23" s="370" t="s">
        <v>49</v>
      </c>
      <c r="G23" s="201" t="s">
        <v>68</v>
      </c>
    </row>
    <row r="24" spans="1:16" s="17" customFormat="1" ht="24" customHeight="1">
      <c r="B24" s="170" t="s">
        <v>743</v>
      </c>
      <c r="C24" s="300" t="s">
        <v>60</v>
      </c>
      <c r="D24" s="297">
        <v>0</v>
      </c>
      <c r="E24" s="361">
        <v>1</v>
      </c>
      <c r="F24" s="371">
        <v>37.6</v>
      </c>
      <c r="G24" s="367">
        <v>37.6</v>
      </c>
    </row>
    <row r="25" spans="1:16" s="17" customFormat="1" ht="24" customHeight="1">
      <c r="B25" s="170" t="s">
        <v>744</v>
      </c>
      <c r="C25" s="300" t="s">
        <v>60</v>
      </c>
      <c r="D25" s="298">
        <v>10.1</v>
      </c>
      <c r="E25" s="361">
        <v>0</v>
      </c>
      <c r="F25" s="371" t="s">
        <v>749</v>
      </c>
      <c r="G25" s="368">
        <v>0</v>
      </c>
    </row>
    <row r="26" spans="1:16" s="17" customFormat="1" ht="24" customHeight="1">
      <c r="B26" s="170" t="s">
        <v>745</v>
      </c>
      <c r="C26" s="300" t="s">
        <v>60</v>
      </c>
      <c r="D26" s="298">
        <v>21.2</v>
      </c>
      <c r="E26" s="361">
        <v>0</v>
      </c>
      <c r="F26" s="371">
        <v>21.2</v>
      </c>
      <c r="G26" s="368">
        <v>0</v>
      </c>
    </row>
    <row r="27" spans="1:16" ht="24" customHeight="1">
      <c r="B27" s="170" t="s">
        <v>746</v>
      </c>
      <c r="C27" s="300" t="s">
        <v>60</v>
      </c>
      <c r="D27" s="299">
        <v>29.5</v>
      </c>
      <c r="E27" s="382">
        <v>32</v>
      </c>
      <c r="F27" s="372" t="s">
        <v>750</v>
      </c>
      <c r="G27" s="369">
        <v>32</v>
      </c>
    </row>
    <row r="28" spans="1:16" ht="24" customHeight="1">
      <c r="B28" s="296" t="s">
        <v>747</v>
      </c>
      <c r="C28" s="300" t="s">
        <v>60</v>
      </c>
      <c r="D28" s="299">
        <v>117.6</v>
      </c>
      <c r="E28" s="383">
        <v>121.8</v>
      </c>
      <c r="F28" s="372">
        <v>239.4</v>
      </c>
      <c r="G28" s="373">
        <v>121.8</v>
      </c>
    </row>
    <row r="29" spans="1:16" ht="24" customHeight="1">
      <c r="B29" s="296" t="s">
        <v>748</v>
      </c>
      <c r="C29" s="300" t="s">
        <v>60</v>
      </c>
      <c r="D29" s="299">
        <v>80.599999999999994</v>
      </c>
      <c r="E29" s="383">
        <v>123.6</v>
      </c>
      <c r="F29" s="372" t="s">
        <v>751</v>
      </c>
      <c r="G29" s="373">
        <v>228</v>
      </c>
    </row>
    <row r="30" spans="1:16" ht="24" customHeight="1">
      <c r="B30" s="170" t="s">
        <v>69</v>
      </c>
      <c r="C30" s="300" t="s">
        <v>60</v>
      </c>
      <c r="D30" s="297">
        <v>0</v>
      </c>
      <c r="E30" s="361">
        <v>55</v>
      </c>
      <c r="F30" s="371">
        <v>156</v>
      </c>
      <c r="G30" s="367">
        <v>156</v>
      </c>
    </row>
    <row r="31" spans="1:16" ht="24" customHeight="1">
      <c r="B31" s="180"/>
    </row>
    <row r="32" spans="1:16" ht="24" customHeight="1">
      <c r="B32" s="181" t="s">
        <v>43</v>
      </c>
    </row>
    <row r="33" spans="2:2" ht="24" customHeight="1">
      <c r="B33" s="295" t="s">
        <v>70</v>
      </c>
    </row>
    <row r="34" spans="2:2" ht="24" customHeight="1">
      <c r="B34" s="295" t="s">
        <v>71</v>
      </c>
    </row>
    <row r="35" spans="2:2" ht="24" customHeight="1">
      <c r="B35" s="295" t="s">
        <v>72</v>
      </c>
    </row>
    <row r="36" spans="2:2" ht="24" customHeight="1">
      <c r="B36" s="295" t="s">
        <v>73</v>
      </c>
    </row>
    <row r="37" spans="2:2" ht="24" customHeight="1">
      <c r="B37" s="295" t="s">
        <v>74</v>
      </c>
    </row>
  </sheetData>
  <sheetProtection algorithmName="SHA-512" hashValue="J1KnHvZfeOipmMp5Kf0vDutXrC6MeQ4jeugauJ3yK4490M3airMjE9lpZAxFsGzLBnWF9bDUgecBtb98CpMJxg==" saltValue="Hb2YlJayOcP1WWGsmsFwfg==" spinCount="100000" sheet="1" objects="1" scenarios="1"/>
  <mergeCells count="8">
    <mergeCell ref="H6:I6"/>
    <mergeCell ref="J6:K6"/>
    <mergeCell ref="D14:F14"/>
    <mergeCell ref="D22:E22"/>
    <mergeCell ref="F22:G22"/>
    <mergeCell ref="D6:E6"/>
    <mergeCell ref="F6:G6"/>
    <mergeCell ref="D21:G2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5D21A-EF02-4096-A06C-D774528243E9}">
  <sheetPr>
    <pageSetUpPr fitToPage="1"/>
  </sheetPr>
  <dimension ref="A1:R51"/>
  <sheetViews>
    <sheetView showGridLines="0" zoomScale="90" zoomScaleNormal="90" workbookViewId="0">
      <pane xSplit="2" ySplit="5" topLeftCell="C6" activePane="bottomRight" state="frozen"/>
      <selection pane="topRight" activeCell="C1" sqref="C1"/>
      <selection pane="bottomLeft" activeCell="A6" sqref="A6"/>
      <selection pane="bottomRight" activeCell="I14" sqref="I14"/>
    </sheetView>
  </sheetViews>
  <sheetFormatPr defaultColWidth="8.7109375" defaultRowHeight="14.25"/>
  <cols>
    <col min="1" max="1" width="5.7109375" style="5" customWidth="1"/>
    <col min="2" max="2" width="68.85546875" style="5" customWidth="1"/>
    <col min="3" max="3" width="14.140625" style="5" customWidth="1"/>
    <col min="4" max="18" width="12.5703125" style="5" customWidth="1"/>
    <col min="19" max="16384" width="8.7109375" style="5"/>
  </cols>
  <sheetData>
    <row r="1" spans="1:18" ht="8.1" customHeight="1"/>
    <row r="2" spans="1:18" s="22" customFormat="1" ht="89.1" customHeight="1">
      <c r="A2" s="10"/>
      <c r="B2" s="10"/>
      <c r="C2" s="10"/>
      <c r="D2" s="10"/>
      <c r="E2" s="10"/>
      <c r="F2" s="10"/>
      <c r="G2" s="10"/>
      <c r="J2" s="10"/>
      <c r="K2" s="10"/>
      <c r="R2" s="70" t="s">
        <v>0</v>
      </c>
    </row>
    <row r="3" spans="1:18" s="22" customFormat="1" ht="24" customHeight="1">
      <c r="A3" s="10"/>
      <c r="B3" s="56" t="s">
        <v>75</v>
      </c>
      <c r="C3" s="56"/>
      <c r="F3" s="10"/>
      <c r="G3" s="10"/>
      <c r="J3" s="10"/>
      <c r="K3" s="10"/>
    </row>
    <row r="4" spans="1:18" s="22" customFormat="1" ht="8.1" customHeight="1">
      <c r="A4" s="10"/>
      <c r="B4" s="10"/>
      <c r="C4" s="10"/>
      <c r="D4" s="11"/>
      <c r="E4" s="11"/>
      <c r="F4" s="11"/>
      <c r="G4" s="11"/>
      <c r="J4" s="10"/>
      <c r="K4" s="10"/>
    </row>
    <row r="5" spans="1:18" ht="24" customHeight="1" thickBot="1">
      <c r="A5"/>
      <c r="B5" s="168" t="s">
        <v>76</v>
      </c>
      <c r="C5" s="435" t="s">
        <v>4</v>
      </c>
      <c r="D5" s="435"/>
      <c r="E5" s="435"/>
      <c r="F5" s="435"/>
      <c r="G5" s="435" t="s">
        <v>77</v>
      </c>
      <c r="H5" s="435"/>
      <c r="I5" s="435"/>
      <c r="J5" s="435"/>
      <c r="K5" s="435" t="s">
        <v>78</v>
      </c>
      <c r="L5" s="435"/>
      <c r="M5" s="435"/>
      <c r="N5" s="435"/>
      <c r="O5" s="435" t="s">
        <v>79</v>
      </c>
      <c r="P5" s="435"/>
      <c r="Q5" s="435"/>
      <c r="R5" s="435"/>
    </row>
    <row r="6" spans="1:18" ht="24" customHeight="1">
      <c r="A6"/>
      <c r="B6" s="169"/>
      <c r="C6" s="45" t="s">
        <v>5</v>
      </c>
      <c r="D6" s="43" t="s">
        <v>6</v>
      </c>
      <c r="E6" s="43" t="s">
        <v>7</v>
      </c>
      <c r="F6" s="44" t="s">
        <v>8</v>
      </c>
      <c r="G6" s="45" t="s">
        <v>23</v>
      </c>
      <c r="H6" s="43" t="s">
        <v>6</v>
      </c>
      <c r="I6" s="43" t="s">
        <v>7</v>
      </c>
      <c r="J6" s="44" t="s">
        <v>8</v>
      </c>
      <c r="K6" s="49" t="s">
        <v>23</v>
      </c>
      <c r="L6" s="43" t="s">
        <v>6</v>
      </c>
      <c r="M6" s="43" t="s">
        <v>7</v>
      </c>
      <c r="N6" s="44" t="s">
        <v>8</v>
      </c>
      <c r="O6" s="49" t="s">
        <v>23</v>
      </c>
      <c r="P6" s="43" t="s">
        <v>6</v>
      </c>
      <c r="Q6" s="43" t="s">
        <v>7</v>
      </c>
      <c r="R6" s="43" t="s">
        <v>8</v>
      </c>
    </row>
    <row r="7" spans="1:18" ht="24" customHeight="1">
      <c r="A7"/>
      <c r="B7" s="182" t="s">
        <v>80</v>
      </c>
      <c r="C7" s="233">
        <v>898</v>
      </c>
      <c r="D7" s="234">
        <v>888</v>
      </c>
      <c r="E7" s="234">
        <v>874</v>
      </c>
      <c r="F7" s="235">
        <v>816</v>
      </c>
      <c r="G7" s="233">
        <v>29</v>
      </c>
      <c r="H7" s="234">
        <v>28</v>
      </c>
      <c r="I7" s="234">
        <v>37</v>
      </c>
      <c r="J7" s="235">
        <v>94</v>
      </c>
      <c r="K7" s="236">
        <v>20</v>
      </c>
      <c r="L7" s="234">
        <v>25</v>
      </c>
      <c r="M7" s="234">
        <v>21</v>
      </c>
      <c r="N7" s="235">
        <v>20</v>
      </c>
      <c r="O7" s="236">
        <f t="shared" ref="O7:R8" si="0">SUM(C7,G7,K7)</f>
        <v>947</v>
      </c>
      <c r="P7" s="234">
        <f t="shared" si="0"/>
        <v>941</v>
      </c>
      <c r="Q7" s="234">
        <f t="shared" si="0"/>
        <v>932</v>
      </c>
      <c r="R7" s="234">
        <f t="shared" si="0"/>
        <v>930</v>
      </c>
    </row>
    <row r="8" spans="1:18" ht="24" customHeight="1">
      <c r="A8"/>
      <c r="B8" s="183" t="s">
        <v>81</v>
      </c>
      <c r="C8" s="237">
        <v>86</v>
      </c>
      <c r="D8" s="238">
        <v>85</v>
      </c>
      <c r="E8" s="238">
        <v>84</v>
      </c>
      <c r="F8" s="239">
        <v>147</v>
      </c>
      <c r="G8" s="237">
        <v>2</v>
      </c>
      <c r="H8" s="238">
        <v>1</v>
      </c>
      <c r="I8" s="238">
        <v>0</v>
      </c>
      <c r="J8" s="239">
        <v>52</v>
      </c>
      <c r="K8" s="240">
        <v>2</v>
      </c>
      <c r="L8" s="238">
        <v>11</v>
      </c>
      <c r="M8" s="238">
        <v>2</v>
      </c>
      <c r="N8" s="239">
        <v>9</v>
      </c>
      <c r="O8" s="240">
        <f t="shared" si="0"/>
        <v>90</v>
      </c>
      <c r="P8" s="238">
        <f t="shared" si="0"/>
        <v>97</v>
      </c>
      <c r="Q8" s="238">
        <f t="shared" si="0"/>
        <v>86</v>
      </c>
      <c r="R8" s="238">
        <f t="shared" si="0"/>
        <v>208</v>
      </c>
    </row>
    <row r="9" spans="1:18" ht="24" customHeight="1">
      <c r="A9"/>
      <c r="B9" s="184" t="s">
        <v>82</v>
      </c>
      <c r="C9" s="135">
        <v>1.9E-2</v>
      </c>
      <c r="D9" s="133">
        <v>2.4E-2</v>
      </c>
      <c r="E9" s="133">
        <v>1.0200000000000001E-2</v>
      </c>
      <c r="F9" s="134">
        <v>1.9E-2</v>
      </c>
      <c r="G9" s="135">
        <v>3.5000000000000003E-2</v>
      </c>
      <c r="H9" s="132">
        <v>8.2500000000000004E-2</v>
      </c>
      <c r="I9" s="132">
        <v>0</v>
      </c>
      <c r="J9" s="137">
        <v>2.3099999999999999E-2</v>
      </c>
      <c r="K9" s="136">
        <v>0.27300000000000002</v>
      </c>
      <c r="L9" s="132">
        <v>0.19</v>
      </c>
      <c r="M9" s="132">
        <v>0.1026</v>
      </c>
      <c r="N9" s="137">
        <v>0.1111</v>
      </c>
      <c r="O9" s="135">
        <v>2.7E-2</v>
      </c>
      <c r="P9" s="132">
        <v>5.7000000000000002E-2</v>
      </c>
      <c r="Q9" s="132">
        <v>8.5999999999999993E-2</v>
      </c>
      <c r="R9" s="132">
        <v>1.2E-2</v>
      </c>
    </row>
    <row r="10" spans="1:18" ht="24" customHeight="1">
      <c r="A10"/>
      <c r="B10" s="180"/>
      <c r="C10" s="180"/>
      <c r="D10" s="14"/>
      <c r="E10" s="14"/>
      <c r="F10" s="14"/>
      <c r="G10" s="14"/>
      <c r="H10" s="14"/>
      <c r="I10" s="14"/>
      <c r="J10" s="14"/>
      <c r="K10" s="14"/>
      <c r="L10" s="14"/>
      <c r="M10" s="14"/>
      <c r="N10" s="14"/>
      <c r="O10" s="14"/>
      <c r="P10" s="14"/>
      <c r="Q10" s="14"/>
      <c r="R10" s="14"/>
    </row>
    <row r="11" spans="1:18" ht="24" customHeight="1" thickBot="1">
      <c r="A11"/>
      <c r="B11" s="168" t="s">
        <v>83</v>
      </c>
      <c r="C11" s="435" t="s">
        <v>4</v>
      </c>
      <c r="D11" s="435"/>
      <c r="E11" s="435"/>
      <c r="F11" s="435"/>
      <c r="G11" s="435" t="s">
        <v>77</v>
      </c>
      <c r="H11" s="435"/>
      <c r="I11" s="435"/>
      <c r="J11" s="435"/>
      <c r="K11" s="435" t="s">
        <v>78</v>
      </c>
      <c r="L11" s="435"/>
      <c r="M11" s="435"/>
      <c r="N11" s="435"/>
      <c r="O11" s="435" t="s">
        <v>79</v>
      </c>
      <c r="P11" s="435"/>
      <c r="Q11" s="435"/>
      <c r="R11" s="435"/>
    </row>
    <row r="12" spans="1:18" ht="24" customHeight="1">
      <c r="A12"/>
      <c r="B12" s="169"/>
      <c r="C12" s="58" t="s">
        <v>5</v>
      </c>
      <c r="D12" s="43" t="s">
        <v>6</v>
      </c>
      <c r="E12" s="43" t="s">
        <v>7</v>
      </c>
      <c r="F12" s="44" t="s">
        <v>8</v>
      </c>
      <c r="G12" s="45" t="s">
        <v>23</v>
      </c>
      <c r="H12" s="43" t="s">
        <v>6</v>
      </c>
      <c r="I12" s="43" t="s">
        <v>7</v>
      </c>
      <c r="J12" s="44" t="s">
        <v>8</v>
      </c>
      <c r="K12" s="280" t="s">
        <v>23</v>
      </c>
      <c r="L12" s="43" t="s">
        <v>6</v>
      </c>
      <c r="M12" s="43" t="s">
        <v>7</v>
      </c>
      <c r="N12" s="44" t="s">
        <v>8</v>
      </c>
      <c r="O12" s="280" t="s">
        <v>23</v>
      </c>
      <c r="P12" s="43" t="s">
        <v>6</v>
      </c>
      <c r="Q12" s="43" t="s">
        <v>7</v>
      </c>
      <c r="R12" s="57" t="s">
        <v>8</v>
      </c>
    </row>
    <row r="13" spans="1:18" ht="24" customHeight="1">
      <c r="A13"/>
      <c r="B13" s="182" t="s">
        <v>752</v>
      </c>
      <c r="C13" s="71">
        <v>848</v>
      </c>
      <c r="D13" s="234">
        <v>403</v>
      </c>
      <c r="E13" s="234">
        <v>374</v>
      </c>
      <c r="F13" s="235">
        <v>331</v>
      </c>
      <c r="G13" s="322">
        <v>89</v>
      </c>
      <c r="H13" s="234">
        <v>80</v>
      </c>
      <c r="I13" s="234">
        <v>80</v>
      </c>
      <c r="J13" s="235">
        <v>88</v>
      </c>
      <c r="K13" s="233">
        <v>0</v>
      </c>
      <c r="L13" s="234">
        <v>0</v>
      </c>
      <c r="M13" s="234">
        <v>1</v>
      </c>
      <c r="N13" s="235">
        <v>2</v>
      </c>
      <c r="O13" s="233">
        <f t="shared" ref="O13:R18" si="1">SUM(C13,G13,K13)</f>
        <v>937</v>
      </c>
      <c r="P13" s="234">
        <f t="shared" si="1"/>
        <v>483</v>
      </c>
      <c r="Q13" s="234">
        <f t="shared" si="1"/>
        <v>455</v>
      </c>
      <c r="R13" s="234">
        <f t="shared" si="1"/>
        <v>421</v>
      </c>
    </row>
    <row r="14" spans="1:18" ht="24" customHeight="1">
      <c r="A14"/>
      <c r="B14" s="185" t="s">
        <v>84</v>
      </c>
      <c r="C14" s="71">
        <f t="shared" ref="C14:N14" si="2">C13+C7</f>
        <v>1746</v>
      </c>
      <c r="D14" s="241">
        <f t="shared" si="2"/>
        <v>1291</v>
      </c>
      <c r="E14" s="241">
        <f t="shared" si="2"/>
        <v>1248</v>
      </c>
      <c r="F14" s="321">
        <f t="shared" si="2"/>
        <v>1147</v>
      </c>
      <c r="G14" s="322">
        <f t="shared" si="2"/>
        <v>118</v>
      </c>
      <c r="H14" s="241">
        <f t="shared" si="2"/>
        <v>108</v>
      </c>
      <c r="I14" s="241">
        <f t="shared" si="2"/>
        <v>117</v>
      </c>
      <c r="J14" s="242">
        <f t="shared" si="2"/>
        <v>182</v>
      </c>
      <c r="K14" s="244">
        <f t="shared" si="2"/>
        <v>20</v>
      </c>
      <c r="L14" s="241">
        <f t="shared" si="2"/>
        <v>25</v>
      </c>
      <c r="M14" s="241">
        <f t="shared" si="2"/>
        <v>22</v>
      </c>
      <c r="N14" s="242">
        <f t="shared" si="2"/>
        <v>22</v>
      </c>
      <c r="O14" s="244">
        <f t="shared" si="1"/>
        <v>1884</v>
      </c>
      <c r="P14" s="241">
        <f t="shared" si="1"/>
        <v>1424</v>
      </c>
      <c r="Q14" s="241">
        <f t="shared" si="1"/>
        <v>1387</v>
      </c>
      <c r="R14" s="241">
        <f t="shared" si="1"/>
        <v>1351</v>
      </c>
    </row>
    <row r="15" spans="1:18" ht="24" customHeight="1">
      <c r="A15"/>
      <c r="B15" s="185" t="s">
        <v>753</v>
      </c>
      <c r="C15" s="243">
        <v>4757238</v>
      </c>
      <c r="D15" s="241">
        <v>3808660</v>
      </c>
      <c r="E15" s="241">
        <v>3715861</v>
      </c>
      <c r="F15" s="321">
        <v>3492863</v>
      </c>
      <c r="G15" s="322">
        <v>281109</v>
      </c>
      <c r="H15" s="241">
        <v>282080</v>
      </c>
      <c r="I15" s="241">
        <v>297474</v>
      </c>
      <c r="J15" s="242">
        <v>670333</v>
      </c>
      <c r="K15" s="244">
        <v>37150</v>
      </c>
      <c r="L15" s="241">
        <v>53520</v>
      </c>
      <c r="M15" s="241">
        <v>34875</v>
      </c>
      <c r="N15" s="242">
        <v>33060</v>
      </c>
      <c r="O15" s="244">
        <f t="shared" si="1"/>
        <v>5075497</v>
      </c>
      <c r="P15" s="241">
        <f t="shared" si="1"/>
        <v>4144260</v>
      </c>
      <c r="Q15" s="241">
        <f t="shared" si="1"/>
        <v>4048210</v>
      </c>
      <c r="R15" s="241">
        <f t="shared" si="1"/>
        <v>4196256</v>
      </c>
    </row>
    <row r="16" spans="1:18" ht="24" customHeight="1">
      <c r="A16"/>
      <c r="B16" s="185" t="s">
        <v>85</v>
      </c>
      <c r="C16" s="305">
        <v>0</v>
      </c>
      <c r="D16" s="15">
        <v>0</v>
      </c>
      <c r="E16" s="15">
        <v>0</v>
      </c>
      <c r="F16" s="323">
        <v>0</v>
      </c>
      <c r="G16" s="305">
        <v>0</v>
      </c>
      <c r="H16" s="15">
        <v>0</v>
      </c>
      <c r="I16" s="15">
        <v>0</v>
      </c>
      <c r="J16" s="327">
        <v>0</v>
      </c>
      <c r="K16" s="328">
        <v>0</v>
      </c>
      <c r="L16" s="15">
        <v>0</v>
      </c>
      <c r="M16" s="15">
        <v>0</v>
      </c>
      <c r="N16" s="327">
        <v>0</v>
      </c>
      <c r="O16" s="328">
        <f t="shared" si="1"/>
        <v>0</v>
      </c>
      <c r="P16" s="15">
        <f t="shared" si="1"/>
        <v>0</v>
      </c>
      <c r="Q16" s="15">
        <f t="shared" si="1"/>
        <v>0</v>
      </c>
      <c r="R16" s="15">
        <f t="shared" si="1"/>
        <v>0</v>
      </c>
    </row>
    <row r="17" spans="1:18" ht="24" customHeight="1">
      <c r="A17"/>
      <c r="B17" s="182" t="s">
        <v>86</v>
      </c>
      <c r="C17" s="305">
        <v>0</v>
      </c>
      <c r="D17" s="234">
        <v>1</v>
      </c>
      <c r="E17" s="15">
        <v>0</v>
      </c>
      <c r="F17" s="323">
        <v>0</v>
      </c>
      <c r="G17" s="305">
        <v>0</v>
      </c>
      <c r="H17" s="15">
        <v>0</v>
      </c>
      <c r="I17" s="15">
        <v>0</v>
      </c>
      <c r="J17" s="323">
        <v>0</v>
      </c>
      <c r="K17" s="326">
        <v>0</v>
      </c>
      <c r="L17" s="15">
        <v>0</v>
      </c>
      <c r="M17" s="15">
        <v>0</v>
      </c>
      <c r="N17" s="323">
        <v>0</v>
      </c>
      <c r="O17" s="326">
        <f t="shared" si="1"/>
        <v>0</v>
      </c>
      <c r="P17" s="241">
        <f t="shared" si="1"/>
        <v>1</v>
      </c>
      <c r="Q17" s="15">
        <f t="shared" si="1"/>
        <v>0</v>
      </c>
      <c r="R17" s="15">
        <f t="shared" si="1"/>
        <v>0</v>
      </c>
    </row>
    <row r="18" spans="1:18" ht="24" customHeight="1">
      <c r="A18"/>
      <c r="B18" s="185" t="s">
        <v>87</v>
      </c>
      <c r="C18" s="244">
        <v>1</v>
      </c>
      <c r="D18" s="241">
        <v>3</v>
      </c>
      <c r="E18" s="15">
        <v>0</v>
      </c>
      <c r="F18" s="324">
        <v>1</v>
      </c>
      <c r="G18" s="305">
        <v>0</v>
      </c>
      <c r="H18" s="15">
        <v>0</v>
      </c>
      <c r="I18" s="15">
        <v>0</v>
      </c>
      <c r="J18" s="323">
        <v>0</v>
      </c>
      <c r="K18" s="326">
        <v>0</v>
      </c>
      <c r="L18" s="15">
        <v>0</v>
      </c>
      <c r="M18" s="15">
        <v>0</v>
      </c>
      <c r="N18" s="323">
        <v>0</v>
      </c>
      <c r="O18" s="330">
        <f t="shared" si="1"/>
        <v>1</v>
      </c>
      <c r="P18" s="241">
        <f t="shared" si="1"/>
        <v>3</v>
      </c>
      <c r="Q18" s="15">
        <f t="shared" si="1"/>
        <v>0</v>
      </c>
      <c r="R18" s="241">
        <f t="shared" si="1"/>
        <v>1</v>
      </c>
    </row>
    <row r="19" spans="1:18" ht="24" customHeight="1">
      <c r="A19"/>
      <c r="B19" s="185" t="s">
        <v>88</v>
      </c>
      <c r="C19" s="47">
        <f t="shared" ref="C19:R19" si="3">C17/C15*1000000</f>
        <v>0</v>
      </c>
      <c r="D19" s="42">
        <f t="shared" si="3"/>
        <v>0.26255953537464621</v>
      </c>
      <c r="E19" s="42">
        <f t="shared" si="3"/>
        <v>0</v>
      </c>
      <c r="F19" s="325">
        <f t="shared" si="3"/>
        <v>0</v>
      </c>
      <c r="G19" s="47">
        <f t="shared" si="3"/>
        <v>0</v>
      </c>
      <c r="H19" s="42">
        <f t="shared" si="3"/>
        <v>0</v>
      </c>
      <c r="I19" s="42">
        <f t="shared" si="3"/>
        <v>0</v>
      </c>
      <c r="J19" s="323">
        <f t="shared" si="3"/>
        <v>0</v>
      </c>
      <c r="K19" s="329">
        <f t="shared" si="3"/>
        <v>0</v>
      </c>
      <c r="L19" s="42">
        <f t="shared" si="3"/>
        <v>0</v>
      </c>
      <c r="M19" s="42">
        <f t="shared" si="3"/>
        <v>0</v>
      </c>
      <c r="N19" s="325">
        <f t="shared" si="3"/>
        <v>0</v>
      </c>
      <c r="O19" s="329">
        <f t="shared" si="3"/>
        <v>0</v>
      </c>
      <c r="P19" s="42">
        <f t="shared" si="3"/>
        <v>0.24129760198443148</v>
      </c>
      <c r="Q19" s="42">
        <f t="shared" si="3"/>
        <v>0</v>
      </c>
      <c r="R19" s="42">
        <f t="shared" si="3"/>
        <v>0</v>
      </c>
    </row>
    <row r="20" spans="1:18" ht="24" customHeight="1">
      <c r="A20"/>
      <c r="B20" s="185" t="s">
        <v>89</v>
      </c>
      <c r="C20" s="47">
        <f t="shared" ref="C20:R20" si="4">(C18+C17)/C15*1000000</f>
        <v>0.21020600609008841</v>
      </c>
      <c r="D20" s="42">
        <f t="shared" si="4"/>
        <v>1.0502381414985849</v>
      </c>
      <c r="E20" s="42">
        <f t="shared" si="4"/>
        <v>0</v>
      </c>
      <c r="F20" s="325">
        <f t="shared" si="4"/>
        <v>0.28629808841629345</v>
      </c>
      <c r="G20" s="47">
        <f t="shared" si="4"/>
        <v>0</v>
      </c>
      <c r="H20" s="42">
        <f t="shared" si="4"/>
        <v>0</v>
      </c>
      <c r="I20" s="42">
        <f t="shared" si="4"/>
        <v>0</v>
      </c>
      <c r="J20" s="42">
        <f t="shared" si="4"/>
        <v>0</v>
      </c>
      <c r="K20" s="329">
        <f t="shared" si="4"/>
        <v>0</v>
      </c>
      <c r="L20" s="42">
        <f t="shared" si="4"/>
        <v>0</v>
      </c>
      <c r="M20" s="42">
        <f t="shared" si="4"/>
        <v>0</v>
      </c>
      <c r="N20" s="325">
        <f t="shared" si="4"/>
        <v>0</v>
      </c>
      <c r="O20" s="329">
        <f t="shared" si="4"/>
        <v>0.19702504010937255</v>
      </c>
      <c r="P20" s="42">
        <f t="shared" si="4"/>
        <v>0.96519040793772592</v>
      </c>
      <c r="Q20" s="42">
        <f t="shared" si="4"/>
        <v>0</v>
      </c>
      <c r="R20" s="42">
        <f t="shared" si="4"/>
        <v>0.23830767236317327</v>
      </c>
    </row>
    <row r="21" spans="1:18" ht="24" customHeight="1">
      <c r="A21"/>
      <c r="B21" s="185" t="s">
        <v>90</v>
      </c>
      <c r="C21" s="243">
        <v>28</v>
      </c>
      <c r="D21" s="241">
        <v>32</v>
      </c>
      <c r="E21" s="241">
        <v>46</v>
      </c>
      <c r="F21" s="324">
        <v>37</v>
      </c>
      <c r="G21" s="329">
        <v>0</v>
      </c>
      <c r="H21" s="245">
        <v>3</v>
      </c>
      <c r="I21" s="245">
        <v>2</v>
      </c>
      <c r="J21" s="246">
        <v>4</v>
      </c>
      <c r="K21" s="329">
        <v>0</v>
      </c>
      <c r="L21" s="42">
        <v>0</v>
      </c>
      <c r="M21" s="42">
        <v>0</v>
      </c>
      <c r="N21" s="325">
        <v>0</v>
      </c>
      <c r="O21" s="244">
        <f t="shared" ref="O21:R23" si="5">SUM(C21,G21,K21)</f>
        <v>28</v>
      </c>
      <c r="P21" s="241">
        <f t="shared" si="5"/>
        <v>35</v>
      </c>
      <c r="Q21" s="241">
        <f t="shared" si="5"/>
        <v>48</v>
      </c>
      <c r="R21" s="241">
        <f t="shared" si="5"/>
        <v>41</v>
      </c>
    </row>
    <row r="22" spans="1:18" ht="24" customHeight="1">
      <c r="A22"/>
      <c r="B22" s="183" t="s">
        <v>91</v>
      </c>
      <c r="C22" s="243">
        <v>543</v>
      </c>
      <c r="D22" s="238">
        <v>527</v>
      </c>
      <c r="E22" s="238">
        <v>454</v>
      </c>
      <c r="F22" s="239">
        <v>363</v>
      </c>
      <c r="G22" s="352">
        <v>23</v>
      </c>
      <c r="H22" s="247">
        <v>48</v>
      </c>
      <c r="I22" s="247">
        <v>36</v>
      </c>
      <c r="J22" s="248">
        <v>36</v>
      </c>
      <c r="K22" s="329">
        <v>0</v>
      </c>
      <c r="L22" s="42">
        <v>0</v>
      </c>
      <c r="M22" s="42">
        <v>0</v>
      </c>
      <c r="N22" s="325">
        <v>0</v>
      </c>
      <c r="O22" s="244">
        <f t="shared" si="5"/>
        <v>566</v>
      </c>
      <c r="P22" s="238">
        <f t="shared" si="5"/>
        <v>575</v>
      </c>
      <c r="Q22" s="238">
        <f t="shared" si="5"/>
        <v>490</v>
      </c>
      <c r="R22" s="238">
        <f t="shared" si="5"/>
        <v>399</v>
      </c>
    </row>
    <row r="23" spans="1:18" ht="24" customHeight="1">
      <c r="A23"/>
      <c r="B23" s="184" t="s">
        <v>92</v>
      </c>
      <c r="C23" s="243">
        <v>6881</v>
      </c>
      <c r="D23" s="72">
        <v>6929</v>
      </c>
      <c r="E23" s="72">
        <v>6535</v>
      </c>
      <c r="F23" s="78">
        <v>5172</v>
      </c>
      <c r="G23" s="352">
        <v>10</v>
      </c>
      <c r="H23" s="72">
        <v>6</v>
      </c>
      <c r="I23" s="72">
        <v>5</v>
      </c>
      <c r="J23" s="78">
        <v>7</v>
      </c>
      <c r="K23" s="329">
        <v>0</v>
      </c>
      <c r="L23" s="42">
        <v>0</v>
      </c>
      <c r="M23" s="42">
        <v>0</v>
      </c>
      <c r="N23" s="325">
        <v>0</v>
      </c>
      <c r="O23" s="244">
        <f t="shared" si="5"/>
        <v>6891</v>
      </c>
      <c r="P23" s="72">
        <f t="shared" si="5"/>
        <v>6935</v>
      </c>
      <c r="Q23" s="72">
        <f t="shared" si="5"/>
        <v>6540</v>
      </c>
      <c r="R23" s="72">
        <f t="shared" si="5"/>
        <v>5179</v>
      </c>
    </row>
    <row r="24" spans="1:18" ht="24" customHeight="1">
      <c r="A24"/>
      <c r="B24" s="186"/>
      <c r="C24" s="186"/>
      <c r="D24" s="14"/>
      <c r="E24" s="14"/>
      <c r="F24" s="14"/>
      <c r="G24" s="14"/>
      <c r="H24" s="14"/>
      <c r="I24" s="14"/>
      <c r="J24" s="14"/>
      <c r="K24" s="14"/>
      <c r="L24" s="14"/>
      <c r="M24" s="14"/>
      <c r="N24" s="14"/>
      <c r="O24" s="14"/>
      <c r="P24" s="14"/>
      <c r="Q24" s="14"/>
      <c r="R24" s="14"/>
    </row>
    <row r="25" spans="1:18" ht="24" customHeight="1" thickBot="1">
      <c r="A25"/>
      <c r="B25" s="168" t="s">
        <v>93</v>
      </c>
      <c r="C25" s="435" t="s">
        <v>4</v>
      </c>
      <c r="D25" s="435"/>
      <c r="E25" s="435"/>
      <c r="F25" s="435"/>
      <c r="G25" s="435" t="s">
        <v>77</v>
      </c>
      <c r="H25" s="435"/>
      <c r="I25" s="435"/>
      <c r="J25" s="435"/>
      <c r="K25" s="435" t="s">
        <v>78</v>
      </c>
      <c r="L25" s="435"/>
      <c r="M25" s="435"/>
      <c r="N25" s="435"/>
      <c r="O25" s="435" t="s">
        <v>79</v>
      </c>
      <c r="P25" s="435"/>
      <c r="Q25" s="435"/>
      <c r="R25" s="435"/>
    </row>
    <row r="26" spans="1:18" ht="24" customHeight="1">
      <c r="A26"/>
      <c r="B26" s="169"/>
      <c r="C26" s="45" t="s">
        <v>23</v>
      </c>
      <c r="D26" s="43" t="s">
        <v>6</v>
      </c>
      <c r="E26" s="43" t="s">
        <v>7</v>
      </c>
      <c r="F26" s="202" t="s">
        <v>8</v>
      </c>
      <c r="G26" s="45" t="s">
        <v>23</v>
      </c>
      <c r="H26" s="43" t="s">
        <v>6</v>
      </c>
      <c r="I26" s="43" t="s">
        <v>7</v>
      </c>
      <c r="J26" s="202" t="s">
        <v>8</v>
      </c>
      <c r="K26" s="284" t="s">
        <v>23</v>
      </c>
      <c r="L26" s="43" t="s">
        <v>6</v>
      </c>
      <c r="M26" s="43" t="s">
        <v>7</v>
      </c>
      <c r="N26" s="202" t="s">
        <v>8</v>
      </c>
      <c r="O26" s="284" t="s">
        <v>23</v>
      </c>
      <c r="P26" s="43" t="s">
        <v>6</v>
      </c>
      <c r="Q26" s="43" t="s">
        <v>7</v>
      </c>
      <c r="R26" s="43" t="s">
        <v>8</v>
      </c>
    </row>
    <row r="27" spans="1:18" ht="24" customHeight="1">
      <c r="A27"/>
      <c r="B27" s="182" t="s">
        <v>94</v>
      </c>
      <c r="C27" s="427">
        <v>0.17</v>
      </c>
      <c r="D27" s="255">
        <v>0.18</v>
      </c>
      <c r="E27" s="255">
        <v>0.17</v>
      </c>
      <c r="F27" s="308">
        <v>0.16</v>
      </c>
      <c r="G27" s="427">
        <v>0.39</v>
      </c>
      <c r="H27" s="255">
        <v>0.37930000000000003</v>
      </c>
      <c r="I27" s="255">
        <v>0.3783783783783784</v>
      </c>
      <c r="J27" s="308">
        <v>0.30851063829787234</v>
      </c>
      <c r="K27" s="428">
        <v>0.32</v>
      </c>
      <c r="L27" s="256">
        <v>0.27586206896551702</v>
      </c>
      <c r="M27" s="256">
        <v>0.27272727272727298</v>
      </c>
      <c r="N27" s="317">
        <v>0.22727272727272727</v>
      </c>
      <c r="O27" s="428">
        <v>0.18</v>
      </c>
      <c r="P27" s="257">
        <v>0.187</v>
      </c>
      <c r="Q27" s="257">
        <v>0.184</v>
      </c>
      <c r="R27" s="257">
        <v>0.17699999999999999</v>
      </c>
    </row>
    <row r="28" spans="1:18" ht="24" customHeight="1">
      <c r="A28"/>
      <c r="B28" s="185" t="s">
        <v>95</v>
      </c>
      <c r="C28" s="258">
        <v>0.3</v>
      </c>
      <c r="D28" s="259">
        <v>0.28000000000000003</v>
      </c>
      <c r="E28" s="259">
        <v>0.19</v>
      </c>
      <c r="F28" s="309">
        <v>0.27</v>
      </c>
      <c r="G28" s="429">
        <v>0</v>
      </c>
      <c r="H28" s="430">
        <v>0</v>
      </c>
      <c r="I28" s="260">
        <v>0.05</v>
      </c>
      <c r="J28" s="310">
        <v>0.02</v>
      </c>
      <c r="K28" s="312">
        <v>0.21</v>
      </c>
      <c r="L28" s="259">
        <v>0.08</v>
      </c>
      <c r="M28" s="430">
        <v>0</v>
      </c>
      <c r="N28" s="430">
        <v>0</v>
      </c>
      <c r="O28" s="312">
        <v>0.24</v>
      </c>
      <c r="P28" s="261">
        <v>0.184</v>
      </c>
      <c r="Q28" s="261">
        <v>0.24</v>
      </c>
      <c r="R28" s="261">
        <v>0.16700000000000001</v>
      </c>
    </row>
    <row r="29" spans="1:18" ht="24" customHeight="1">
      <c r="A29"/>
      <c r="B29" s="185" t="s">
        <v>96</v>
      </c>
      <c r="C29" s="431">
        <v>0</v>
      </c>
      <c r="D29" s="430">
        <v>0</v>
      </c>
      <c r="E29" s="430">
        <v>0</v>
      </c>
      <c r="F29" s="430">
        <v>0</v>
      </c>
      <c r="G29" s="431">
        <v>0</v>
      </c>
      <c r="H29" s="430">
        <v>0</v>
      </c>
      <c r="I29" s="430">
        <v>0</v>
      </c>
      <c r="J29" s="430">
        <v>0</v>
      </c>
      <c r="K29" s="312">
        <v>0</v>
      </c>
      <c r="L29" s="430">
        <v>0</v>
      </c>
      <c r="M29" s="430">
        <v>0</v>
      </c>
      <c r="N29" s="430">
        <v>0</v>
      </c>
      <c r="O29" s="431">
        <v>0</v>
      </c>
      <c r="P29" s="430">
        <v>0</v>
      </c>
      <c r="Q29" s="430">
        <v>0</v>
      </c>
      <c r="R29" s="430">
        <v>0</v>
      </c>
    </row>
    <row r="30" spans="1:18" ht="24" customHeight="1">
      <c r="A30"/>
      <c r="B30" s="185" t="s">
        <v>97</v>
      </c>
      <c r="C30" s="258">
        <v>0.36</v>
      </c>
      <c r="D30" s="259">
        <v>0.36</v>
      </c>
      <c r="E30" s="259">
        <v>0.33</v>
      </c>
      <c r="F30" s="309">
        <v>0.33</v>
      </c>
      <c r="G30" s="306" t="s">
        <v>18</v>
      </c>
      <c r="H30" s="262" t="s">
        <v>18</v>
      </c>
      <c r="I30" s="262">
        <v>0.33</v>
      </c>
      <c r="J30" s="313">
        <v>0.33</v>
      </c>
      <c r="K30" s="314" t="s">
        <v>18</v>
      </c>
      <c r="L30" s="262" t="s">
        <v>18</v>
      </c>
      <c r="M30" s="262" t="s">
        <v>18</v>
      </c>
      <c r="N30" s="318" t="s">
        <v>18</v>
      </c>
      <c r="O30" s="312">
        <v>0.36</v>
      </c>
      <c r="P30" s="260">
        <v>0.36</v>
      </c>
      <c r="Q30" s="260">
        <v>0.33</v>
      </c>
      <c r="R30" s="260">
        <f>AVERAGE(F30,J30,N30)</f>
        <v>0.33</v>
      </c>
    </row>
    <row r="31" spans="1:18" ht="24" customHeight="1">
      <c r="A31"/>
      <c r="B31" s="182" t="s">
        <v>98</v>
      </c>
      <c r="C31" s="343" t="s">
        <v>18</v>
      </c>
      <c r="D31" s="256" t="s">
        <v>18</v>
      </c>
      <c r="E31" s="256" t="s">
        <v>18</v>
      </c>
      <c r="F31" s="317" t="s">
        <v>18</v>
      </c>
      <c r="G31" s="307" t="s">
        <v>18</v>
      </c>
      <c r="H31" s="263" t="s">
        <v>18</v>
      </c>
      <c r="I31" s="263" t="s">
        <v>18</v>
      </c>
      <c r="J31" s="348" t="s">
        <v>18</v>
      </c>
      <c r="K31" s="315" t="s">
        <v>18</v>
      </c>
      <c r="L31" s="263" t="s">
        <v>18</v>
      </c>
      <c r="M31" s="263" t="s">
        <v>18</v>
      </c>
      <c r="N31" s="319" t="s">
        <v>18</v>
      </c>
      <c r="O31" s="320">
        <v>0.33</v>
      </c>
      <c r="P31" s="256">
        <v>0.2</v>
      </c>
      <c r="Q31" s="256">
        <v>0.28599999999999998</v>
      </c>
      <c r="R31" s="256">
        <v>0.14299999999999999</v>
      </c>
    </row>
    <row r="32" spans="1:18" ht="24" customHeight="1">
      <c r="A32"/>
      <c r="B32" s="182" t="s">
        <v>754</v>
      </c>
      <c r="C32" s="135">
        <v>5.0999999999999997E-2</v>
      </c>
      <c r="D32" s="390">
        <v>0</v>
      </c>
      <c r="E32" s="390">
        <v>0</v>
      </c>
      <c r="F32" s="391">
        <v>0</v>
      </c>
      <c r="G32" s="135">
        <v>0</v>
      </c>
      <c r="H32" s="96">
        <v>0</v>
      </c>
      <c r="I32" s="96">
        <v>0</v>
      </c>
      <c r="J32" s="316">
        <v>0</v>
      </c>
      <c r="K32" s="135">
        <v>0.16700000000000001</v>
      </c>
      <c r="L32" s="96">
        <v>0</v>
      </c>
      <c r="M32" s="96">
        <v>0</v>
      </c>
      <c r="N32" s="316">
        <v>0</v>
      </c>
      <c r="O32" s="135">
        <v>5.2999999999999999E-2</v>
      </c>
      <c r="P32" s="350">
        <v>0.08</v>
      </c>
      <c r="Q32" s="350">
        <v>0.12</v>
      </c>
      <c r="R32" s="350">
        <v>8.9999999999999993E-3</v>
      </c>
    </row>
    <row r="33" spans="1:18" ht="24" customHeight="1">
      <c r="A33"/>
      <c r="B33" s="269" t="s">
        <v>755</v>
      </c>
      <c r="C33" s="349" t="s">
        <v>99</v>
      </c>
      <c r="D33" s="96">
        <v>0</v>
      </c>
      <c r="E33" s="96">
        <v>0</v>
      </c>
      <c r="F33" s="316">
        <v>0</v>
      </c>
      <c r="G33" s="135">
        <v>-3.5000000000000003E-2</v>
      </c>
      <c r="H33" s="96">
        <v>0</v>
      </c>
      <c r="I33" s="96">
        <v>0</v>
      </c>
      <c r="J33" s="316">
        <v>0</v>
      </c>
      <c r="K33" s="349" t="s">
        <v>100</v>
      </c>
      <c r="L33" s="96">
        <v>0</v>
      </c>
      <c r="M33" s="96">
        <v>0</v>
      </c>
      <c r="N33" s="316">
        <v>0</v>
      </c>
      <c r="O33" s="349" t="s">
        <v>101</v>
      </c>
      <c r="P33" s="351" t="s">
        <v>102</v>
      </c>
      <c r="Q33" s="351" t="s">
        <v>103</v>
      </c>
      <c r="R33" s="351" t="s">
        <v>104</v>
      </c>
    </row>
    <row r="34" spans="1:18" ht="24" customHeight="1">
      <c r="A34"/>
      <c r="B34" s="184" t="s">
        <v>105</v>
      </c>
      <c r="C34" s="331">
        <v>0</v>
      </c>
      <c r="D34" s="72">
        <v>0</v>
      </c>
      <c r="E34" s="72">
        <v>1</v>
      </c>
      <c r="F34" s="311">
        <v>0</v>
      </c>
      <c r="G34" s="331">
        <v>0</v>
      </c>
      <c r="H34" s="249">
        <v>1</v>
      </c>
      <c r="I34" s="249">
        <v>1</v>
      </c>
      <c r="J34" s="316">
        <v>0</v>
      </c>
      <c r="K34" s="331">
        <v>0</v>
      </c>
      <c r="L34" s="72">
        <v>0</v>
      </c>
      <c r="M34" s="72">
        <v>0</v>
      </c>
      <c r="N34" s="311">
        <v>0</v>
      </c>
      <c r="O34" s="331">
        <f>SUM(C34,G34,K34)</f>
        <v>0</v>
      </c>
      <c r="P34" s="72">
        <f>SUM(D34,H34,L34)</f>
        <v>1</v>
      </c>
      <c r="Q34" s="72">
        <f>SUM(E34,I34,M34)</f>
        <v>2</v>
      </c>
      <c r="R34" s="72">
        <f>SUM(F34,J34,N34)</f>
        <v>0</v>
      </c>
    </row>
    <row r="35" spans="1:18" ht="24" customHeight="1">
      <c r="A35"/>
      <c r="B35" s="180"/>
      <c r="C35" s="180"/>
      <c r="D35" s="14"/>
      <c r="E35" s="14"/>
      <c r="F35" s="14"/>
      <c r="G35" s="14"/>
      <c r="H35" s="14"/>
      <c r="I35" s="14"/>
      <c r="J35" s="14"/>
      <c r="K35" s="14"/>
      <c r="L35" s="14"/>
      <c r="M35" s="14"/>
      <c r="N35" s="14"/>
      <c r="O35" s="14"/>
      <c r="P35" s="14"/>
      <c r="Q35" s="14"/>
      <c r="R35" s="14"/>
    </row>
    <row r="36" spans="1:18" ht="24" customHeight="1" thickBot="1">
      <c r="A36"/>
      <c r="B36" s="168" t="s">
        <v>692</v>
      </c>
      <c r="C36" s="435" t="s">
        <v>4</v>
      </c>
      <c r="D36" s="435"/>
      <c r="E36" s="435"/>
      <c r="F36" s="435"/>
      <c r="G36" s="435" t="s">
        <v>77</v>
      </c>
      <c r="H36" s="435"/>
      <c r="I36" s="435"/>
      <c r="J36" s="435"/>
      <c r="K36" s="435" t="s">
        <v>78</v>
      </c>
      <c r="L36" s="435"/>
      <c r="M36" s="435"/>
      <c r="N36" s="435"/>
      <c r="O36" s="435" t="s">
        <v>79</v>
      </c>
      <c r="P36" s="435"/>
      <c r="Q36" s="435"/>
      <c r="R36" s="435"/>
    </row>
    <row r="37" spans="1:18" ht="24" customHeight="1">
      <c r="A37"/>
      <c r="B37" s="187"/>
      <c r="C37" s="45" t="s">
        <v>23</v>
      </c>
      <c r="D37" s="43" t="s">
        <v>6</v>
      </c>
      <c r="E37" s="43" t="s">
        <v>7</v>
      </c>
      <c r="F37" s="44" t="s">
        <v>8</v>
      </c>
      <c r="G37" s="280" t="s">
        <v>23</v>
      </c>
      <c r="H37" s="43" t="s">
        <v>6</v>
      </c>
      <c r="I37" s="43" t="s">
        <v>7</v>
      </c>
      <c r="J37" s="44" t="s">
        <v>8</v>
      </c>
      <c r="K37" s="45" t="s">
        <v>23</v>
      </c>
      <c r="L37" s="43" t="s">
        <v>6</v>
      </c>
      <c r="M37" s="43" t="s">
        <v>7</v>
      </c>
      <c r="N37" s="44" t="s">
        <v>8</v>
      </c>
      <c r="O37" s="279" t="s">
        <v>23</v>
      </c>
      <c r="P37" s="43" t="s">
        <v>6</v>
      </c>
      <c r="Q37" s="43" t="s">
        <v>7</v>
      </c>
      <c r="R37" s="43" t="s">
        <v>8</v>
      </c>
    </row>
    <row r="38" spans="1:18" ht="24" customHeight="1">
      <c r="A38"/>
      <c r="B38" s="185" t="s">
        <v>756</v>
      </c>
      <c r="C38" s="250">
        <v>208503</v>
      </c>
      <c r="D38" s="72">
        <v>238522</v>
      </c>
      <c r="E38" s="72">
        <v>143830</v>
      </c>
      <c r="F38" s="78">
        <v>330890</v>
      </c>
      <c r="G38" s="250">
        <v>211231</v>
      </c>
      <c r="H38" s="251">
        <v>373098</v>
      </c>
      <c r="I38" s="251">
        <v>515426.31</v>
      </c>
      <c r="J38" s="252">
        <v>1213521.3999999999</v>
      </c>
      <c r="K38" s="250">
        <v>6074</v>
      </c>
      <c r="L38" s="234">
        <v>7752</v>
      </c>
      <c r="M38" s="234">
        <v>10096</v>
      </c>
      <c r="N38" s="235">
        <v>2439</v>
      </c>
      <c r="O38" s="236">
        <f t="shared" ref="O38:R39" si="6">SUM(C38,G38,K38)</f>
        <v>425808</v>
      </c>
      <c r="P38" s="234">
        <f t="shared" si="6"/>
        <v>619372</v>
      </c>
      <c r="Q38" s="234">
        <f t="shared" si="6"/>
        <v>669352.31000000006</v>
      </c>
      <c r="R38" s="234">
        <f t="shared" si="6"/>
        <v>1546850.4</v>
      </c>
    </row>
    <row r="39" spans="1:18" ht="24" customHeight="1">
      <c r="A39"/>
      <c r="B39" s="184" t="s">
        <v>106</v>
      </c>
      <c r="C39" s="71">
        <v>29454</v>
      </c>
      <c r="D39" s="72">
        <v>13912</v>
      </c>
      <c r="E39" s="72">
        <v>17835</v>
      </c>
      <c r="F39" s="78">
        <v>8556</v>
      </c>
      <c r="G39" s="71">
        <v>3252</v>
      </c>
      <c r="H39" s="72">
        <v>2270</v>
      </c>
      <c r="I39" s="72">
        <v>209</v>
      </c>
      <c r="J39" s="78">
        <v>11883</v>
      </c>
      <c r="K39" s="250">
        <v>41</v>
      </c>
      <c r="L39" s="253">
        <v>136</v>
      </c>
      <c r="M39" s="253">
        <v>182</v>
      </c>
      <c r="N39" s="254">
        <v>288</v>
      </c>
      <c r="O39" s="79">
        <f t="shared" si="6"/>
        <v>32747</v>
      </c>
      <c r="P39" s="72">
        <f t="shared" si="6"/>
        <v>16318</v>
      </c>
      <c r="Q39" s="72">
        <f t="shared" si="6"/>
        <v>18226</v>
      </c>
      <c r="R39" s="72">
        <f t="shared" si="6"/>
        <v>20727</v>
      </c>
    </row>
    <row r="40" spans="1:18" ht="24" customHeight="1">
      <c r="A40"/>
      <c r="B40" s="183"/>
      <c r="C40" s="188"/>
      <c r="D40" s="238"/>
      <c r="E40" s="238"/>
      <c r="F40" s="238"/>
      <c r="H40" s="238"/>
      <c r="I40" s="238"/>
      <c r="J40" s="238"/>
      <c r="L40" s="377"/>
      <c r="M40" s="377"/>
      <c r="N40" s="377"/>
      <c r="P40" s="238"/>
      <c r="Q40" s="238"/>
      <c r="R40" s="238"/>
    </row>
    <row r="41" spans="1:18" ht="24" customHeight="1">
      <c r="B41" s="188"/>
      <c r="C41" s="188"/>
    </row>
    <row r="42" spans="1:18" ht="24" customHeight="1">
      <c r="B42" s="181" t="s">
        <v>43</v>
      </c>
      <c r="C42" s="181"/>
    </row>
    <row r="43" spans="1:18" ht="24" customHeight="1">
      <c r="A43"/>
      <c r="B43" s="189" t="s">
        <v>107</v>
      </c>
      <c r="C43" s="189"/>
      <c r="D43" s="14"/>
      <c r="E43" s="14"/>
      <c r="F43" s="14"/>
      <c r="G43" s="14"/>
      <c r="H43" s="14"/>
      <c r="I43" s="14"/>
      <c r="J43" s="14"/>
      <c r="K43" s="14"/>
      <c r="L43" s="14"/>
      <c r="M43" s="14"/>
      <c r="N43" s="14"/>
      <c r="O43" s="14"/>
      <c r="P43" s="14"/>
      <c r="Q43" s="14"/>
      <c r="R43" s="14"/>
    </row>
    <row r="44" spans="1:18" ht="24" customHeight="1">
      <c r="B44" s="189" t="s">
        <v>108</v>
      </c>
      <c r="C44" s="189"/>
    </row>
    <row r="45" spans="1:18" ht="24" customHeight="1">
      <c r="B45" s="189" t="s">
        <v>109</v>
      </c>
    </row>
    <row r="46" spans="1:18" ht="24" customHeight="1">
      <c r="B46" s="189" t="s">
        <v>693</v>
      </c>
    </row>
    <row r="47" spans="1:18" ht="24" customHeight="1"/>
    <row r="48" spans="1:18" ht="24" customHeight="1"/>
    <row r="49" ht="24" customHeight="1"/>
    <row r="50" ht="24" customHeight="1"/>
    <row r="51" ht="24" customHeight="1"/>
  </sheetData>
  <sheetProtection algorithmName="SHA-512" hashValue="QmytxLwUJz7cylsMeBQn2tUkwxveMeJ914L1miHjAv4Y9eNq0cSXg3KqT1sTOz7j1666thqBjKlCb02fYGnu4A==" saltValue="e8NE5Vipo+nMpB/osfLHxQ==" spinCount="100000" sheet="1" objects="1" scenarios="1"/>
  <mergeCells count="16">
    <mergeCell ref="C25:F25"/>
    <mergeCell ref="G25:J25"/>
    <mergeCell ref="K25:N25"/>
    <mergeCell ref="O25:R25"/>
    <mergeCell ref="C36:F36"/>
    <mergeCell ref="G36:J36"/>
    <mergeCell ref="O36:R36"/>
    <mergeCell ref="K36:N36"/>
    <mergeCell ref="C5:F5"/>
    <mergeCell ref="G5:J5"/>
    <mergeCell ref="O5:R5"/>
    <mergeCell ref="K5:N5"/>
    <mergeCell ref="C11:F11"/>
    <mergeCell ref="G11:J11"/>
    <mergeCell ref="K11:N11"/>
    <mergeCell ref="O11:R11"/>
  </mergeCells>
  <pageMargins left="0.25" right="0.25" top="0.75" bottom="0.75" header="0.3" footer="0.3"/>
  <pageSetup paperSize="8" scale="87" orientation="landscape" r:id="rId1"/>
  <ignoredErrors>
    <ignoredError sqref="C33 K33 O33 P33:R33"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AC6E6-570A-4DEA-B688-5B2E9C81A612}">
  <dimension ref="B1:J36"/>
  <sheetViews>
    <sheetView showGridLines="0" zoomScaleNormal="100" workbookViewId="0">
      <pane ySplit="3" topLeftCell="A15" activePane="bottomLeft" state="frozen"/>
      <selection pane="bottomLeft" activeCell="E18" sqref="E18"/>
    </sheetView>
  </sheetViews>
  <sheetFormatPr defaultColWidth="8.7109375" defaultRowHeight="15"/>
  <cols>
    <col min="1" max="1" width="5.7109375" customWidth="1"/>
    <col min="2" max="2" width="58.140625" customWidth="1"/>
    <col min="3" max="3" width="14.85546875" customWidth="1"/>
    <col min="4" max="6" width="15.7109375" customWidth="1"/>
    <col min="7" max="7" width="14.7109375" customWidth="1"/>
    <col min="8" max="8" width="13.28515625" customWidth="1"/>
    <col min="9" max="10" width="12.7109375" customWidth="1"/>
  </cols>
  <sheetData>
    <row r="1" spans="2:10" ht="8.1" customHeight="1"/>
    <row r="2" spans="2:10" s="17" customFormat="1" ht="89.1" customHeight="1">
      <c r="J2" s="70" t="s">
        <v>0</v>
      </c>
    </row>
    <row r="3" spans="2:10" s="17" customFormat="1" ht="24" customHeight="1">
      <c r="B3" s="62" t="s">
        <v>110</v>
      </c>
      <c r="C3" s="62"/>
    </row>
    <row r="4" spans="2:10" s="17" customFormat="1" ht="8.1" customHeight="1">
      <c r="D4" s="64"/>
      <c r="E4" s="64"/>
      <c r="F4" s="64"/>
      <c r="G4" s="64"/>
    </row>
    <row r="5" spans="2:10" ht="24" customHeight="1" thickBot="1">
      <c r="B5" s="190" t="s">
        <v>111</v>
      </c>
      <c r="C5" s="446" t="s">
        <v>4</v>
      </c>
      <c r="D5" s="446"/>
      <c r="E5" s="446"/>
      <c r="F5" s="447"/>
      <c r="G5" s="448" t="s">
        <v>77</v>
      </c>
      <c r="H5" s="448"/>
      <c r="I5" s="448"/>
      <c r="J5" s="448"/>
    </row>
    <row r="6" spans="2:10" ht="24" customHeight="1">
      <c r="B6" s="191"/>
      <c r="C6" s="45" t="s">
        <v>23</v>
      </c>
      <c r="D6" s="43" t="s">
        <v>6</v>
      </c>
      <c r="E6" s="43" t="s">
        <v>7</v>
      </c>
      <c r="F6" s="44" t="s">
        <v>8</v>
      </c>
      <c r="G6" s="45" t="s">
        <v>23</v>
      </c>
      <c r="H6" s="43" t="s">
        <v>6</v>
      </c>
      <c r="I6" s="43" t="s">
        <v>7</v>
      </c>
      <c r="J6" s="44" t="s">
        <v>8</v>
      </c>
    </row>
    <row r="7" spans="2:10" ht="24" customHeight="1">
      <c r="B7" s="182" t="s">
        <v>112</v>
      </c>
      <c r="C7" s="46">
        <v>898</v>
      </c>
      <c r="D7" s="40">
        <f>'Our people'!D7</f>
        <v>888</v>
      </c>
      <c r="E7" s="40">
        <f>'Our people'!E7</f>
        <v>874</v>
      </c>
      <c r="F7" s="41">
        <f>'Our people'!F7</f>
        <v>816</v>
      </c>
      <c r="G7" s="46">
        <v>29</v>
      </c>
      <c r="H7" s="40">
        <f>'Our people'!H7</f>
        <v>28</v>
      </c>
      <c r="I7" s="40">
        <f>'Our people'!I7</f>
        <v>37</v>
      </c>
      <c r="J7" s="41">
        <f>'Our people'!J7</f>
        <v>94</v>
      </c>
    </row>
    <row r="8" spans="2:10" ht="24" customHeight="1">
      <c r="B8" s="182" t="s">
        <v>757</v>
      </c>
      <c r="C8" s="46">
        <v>98</v>
      </c>
      <c r="D8" s="40">
        <v>874</v>
      </c>
      <c r="E8" s="40">
        <v>859</v>
      </c>
      <c r="F8" s="41">
        <v>796</v>
      </c>
      <c r="G8" s="46">
        <v>4</v>
      </c>
      <c r="H8" s="40">
        <v>6</v>
      </c>
      <c r="I8" s="40">
        <v>10</v>
      </c>
      <c r="J8" s="41">
        <v>15</v>
      </c>
    </row>
    <row r="9" spans="2:10" ht="24" customHeight="1">
      <c r="B9" s="269" t="s">
        <v>758</v>
      </c>
      <c r="C9" s="270">
        <v>594</v>
      </c>
      <c r="D9" s="271">
        <v>590</v>
      </c>
      <c r="E9" s="271">
        <v>576</v>
      </c>
      <c r="F9" s="41">
        <v>519</v>
      </c>
      <c r="G9" s="48">
        <v>23</v>
      </c>
      <c r="H9" s="271">
        <v>23</v>
      </c>
      <c r="I9" s="271">
        <v>37</v>
      </c>
      <c r="J9" s="272">
        <v>79</v>
      </c>
    </row>
    <row r="10" spans="2:10" ht="24" customHeight="1">
      <c r="B10" s="335" t="s">
        <v>113</v>
      </c>
      <c r="C10" s="336">
        <v>108</v>
      </c>
      <c r="D10" s="96">
        <v>0</v>
      </c>
      <c r="E10" s="96">
        <v>0</v>
      </c>
      <c r="F10" s="341">
        <v>0</v>
      </c>
      <c r="G10" s="342" t="s">
        <v>18</v>
      </c>
      <c r="H10" s="337" t="s">
        <v>18</v>
      </c>
      <c r="I10" s="337" t="s">
        <v>18</v>
      </c>
      <c r="J10" s="338" t="s">
        <v>18</v>
      </c>
    </row>
    <row r="11" spans="2:10" ht="24" customHeight="1">
      <c r="B11" s="180"/>
      <c r="C11" s="180"/>
      <c r="D11" s="67"/>
      <c r="E11" s="67"/>
      <c r="F11" s="67"/>
      <c r="G11" s="67"/>
      <c r="H11" s="67"/>
      <c r="I11" s="67"/>
      <c r="J11" s="67"/>
    </row>
    <row r="12" spans="2:10" ht="24" customHeight="1" thickBot="1">
      <c r="B12" s="190" t="s">
        <v>114</v>
      </c>
      <c r="C12" s="190"/>
      <c r="D12" s="446" t="s">
        <v>4</v>
      </c>
      <c r="E12" s="446"/>
      <c r="F12" s="446"/>
      <c r="G12" s="446"/>
      <c r="H12" s="67"/>
      <c r="I12" s="67"/>
      <c r="J12" s="67"/>
    </row>
    <row r="13" spans="2:10" ht="24" customHeight="1">
      <c r="B13" s="191"/>
      <c r="C13" s="193"/>
      <c r="D13" s="45" t="s">
        <v>23</v>
      </c>
      <c r="E13" s="43" t="s">
        <v>6</v>
      </c>
      <c r="F13" s="43" t="s">
        <v>7</v>
      </c>
      <c r="G13" s="55" t="s">
        <v>8</v>
      </c>
      <c r="H13" s="67"/>
      <c r="I13" s="67"/>
      <c r="J13" s="67"/>
    </row>
    <row r="14" spans="2:10" ht="24" customHeight="1">
      <c r="B14" s="192" t="s">
        <v>115</v>
      </c>
      <c r="C14" s="432"/>
      <c r="D14" s="95">
        <v>2304</v>
      </c>
      <c r="E14" s="365">
        <v>2149</v>
      </c>
      <c r="F14" s="365">
        <v>1591</v>
      </c>
      <c r="G14" s="365">
        <v>1458</v>
      </c>
      <c r="H14" s="67"/>
      <c r="I14" s="67"/>
      <c r="J14" s="67"/>
    </row>
    <row r="15" spans="2:10" ht="24" customHeight="1">
      <c r="B15" s="192" t="s">
        <v>116</v>
      </c>
      <c r="C15" s="432"/>
      <c r="D15" s="95">
        <v>20</v>
      </c>
      <c r="E15" s="365">
        <v>46</v>
      </c>
      <c r="F15" s="365">
        <v>834</v>
      </c>
      <c r="G15" s="365">
        <v>136</v>
      </c>
      <c r="H15" s="67"/>
      <c r="I15" s="67"/>
      <c r="J15" s="67"/>
    </row>
    <row r="16" spans="2:10" ht="24" customHeight="1">
      <c r="B16" s="192" t="s">
        <v>117</v>
      </c>
      <c r="C16" s="432"/>
      <c r="D16" s="95">
        <v>2222</v>
      </c>
      <c r="E16" s="365">
        <v>2033</v>
      </c>
      <c r="F16" s="365">
        <v>623</v>
      </c>
      <c r="G16" s="365">
        <v>328</v>
      </c>
      <c r="H16" s="67"/>
      <c r="I16" s="67"/>
      <c r="J16" s="67"/>
    </row>
    <row r="17" spans="2:10" ht="24" customHeight="1">
      <c r="B17" s="192" t="s">
        <v>118</v>
      </c>
      <c r="C17" s="432"/>
      <c r="D17" s="95">
        <v>262</v>
      </c>
      <c r="E17" s="365">
        <v>147</v>
      </c>
      <c r="F17" s="365">
        <v>233</v>
      </c>
      <c r="G17" s="365">
        <v>214</v>
      </c>
      <c r="H17" s="67"/>
      <c r="I17" s="67"/>
      <c r="J17" s="67"/>
    </row>
    <row r="18" spans="2:10" ht="24" customHeight="1">
      <c r="B18" s="192" t="s">
        <v>119</v>
      </c>
      <c r="C18" s="432"/>
      <c r="D18" s="95">
        <v>963</v>
      </c>
      <c r="E18" s="365">
        <v>993</v>
      </c>
      <c r="F18" s="365">
        <v>1144</v>
      </c>
      <c r="G18" s="365">
        <v>1141</v>
      </c>
      <c r="H18" s="67"/>
      <c r="I18" s="67"/>
      <c r="J18" s="67"/>
    </row>
    <row r="19" spans="2:10" ht="24" customHeight="1">
      <c r="B19" s="192" t="s">
        <v>120</v>
      </c>
      <c r="C19" s="432"/>
      <c r="D19" s="95">
        <v>95</v>
      </c>
      <c r="E19" s="365">
        <v>86</v>
      </c>
      <c r="F19" s="365">
        <v>132</v>
      </c>
      <c r="G19" s="365">
        <v>92</v>
      </c>
      <c r="H19" s="366"/>
      <c r="I19" s="67"/>
      <c r="J19" s="67"/>
    </row>
    <row r="20" spans="2:10" ht="24" customHeight="1">
      <c r="B20" s="192" t="s">
        <v>121</v>
      </c>
      <c r="C20" s="432"/>
      <c r="D20" s="95">
        <v>67</v>
      </c>
      <c r="E20" s="365">
        <v>73</v>
      </c>
      <c r="F20" s="365">
        <v>101</v>
      </c>
      <c r="G20" s="365">
        <v>103</v>
      </c>
      <c r="H20" s="366"/>
      <c r="I20" s="67"/>
      <c r="J20" s="67"/>
    </row>
    <row r="21" spans="2:10" ht="24" customHeight="1">
      <c r="B21" s="184" t="s">
        <v>122</v>
      </c>
      <c r="C21" s="184"/>
      <c r="D21" s="95">
        <v>66866</v>
      </c>
      <c r="E21" s="72">
        <v>7598</v>
      </c>
      <c r="F21" s="72">
        <v>2500</v>
      </c>
      <c r="G21" s="72">
        <v>2262</v>
      </c>
    </row>
    <row r="22" spans="2:10" ht="24" customHeight="1">
      <c r="B22" s="180"/>
      <c r="C22" s="180"/>
    </row>
    <row r="23" spans="2:10" ht="24" customHeight="1" thickBot="1">
      <c r="B23" s="190" t="s">
        <v>123</v>
      </c>
      <c r="C23" s="190"/>
      <c r="D23" s="446" t="s">
        <v>4</v>
      </c>
      <c r="E23" s="446"/>
    </row>
    <row r="24" spans="2:10" ht="24" customHeight="1">
      <c r="B24" s="193"/>
      <c r="C24" s="193"/>
      <c r="D24" s="58" t="s">
        <v>23</v>
      </c>
      <c r="E24" s="55" t="s">
        <v>124</v>
      </c>
      <c r="F24" s="43"/>
    </row>
    <row r="25" spans="2:10" ht="24" customHeight="1">
      <c r="B25" s="194" t="s">
        <v>125</v>
      </c>
      <c r="C25" s="194"/>
      <c r="D25" s="95">
        <v>560</v>
      </c>
      <c r="E25" s="96">
        <v>2976</v>
      </c>
      <c r="F25" s="247"/>
    </row>
    <row r="26" spans="2:10" ht="24" customHeight="1">
      <c r="B26" s="194" t="s">
        <v>126</v>
      </c>
      <c r="C26" s="194"/>
      <c r="D26" s="95">
        <v>700</v>
      </c>
      <c r="E26" s="96">
        <v>1974</v>
      </c>
      <c r="F26" s="247"/>
    </row>
    <row r="27" spans="2:10" ht="24" customHeight="1">
      <c r="B27" s="194" t="s">
        <v>127</v>
      </c>
      <c r="C27" s="194"/>
      <c r="D27" s="95">
        <v>11</v>
      </c>
      <c r="E27" s="96">
        <v>42</v>
      </c>
      <c r="F27" s="247"/>
    </row>
    <row r="28" spans="2:10" ht="24" customHeight="1">
      <c r="B28" s="194" t="s">
        <v>128</v>
      </c>
      <c r="C28" s="194"/>
      <c r="D28" s="95">
        <v>0</v>
      </c>
      <c r="E28" s="96">
        <v>3</v>
      </c>
      <c r="F28" s="247"/>
    </row>
    <row r="29" spans="2:10" ht="24" customHeight="1">
      <c r="B29" s="195" t="s">
        <v>129</v>
      </c>
      <c r="C29" s="195"/>
      <c r="D29" s="97">
        <v>8</v>
      </c>
      <c r="E29" s="98">
        <v>51</v>
      </c>
      <c r="F29" s="247"/>
    </row>
    <row r="30" spans="2:10" ht="24" customHeight="1">
      <c r="B30" s="194" t="s">
        <v>56</v>
      </c>
      <c r="C30" s="194"/>
      <c r="D30" s="95">
        <v>3</v>
      </c>
      <c r="E30" s="96">
        <v>33</v>
      </c>
      <c r="F30" s="247"/>
    </row>
    <row r="31" spans="2:10" ht="24" customHeight="1">
      <c r="B31" s="180"/>
      <c r="C31" s="180"/>
    </row>
    <row r="32" spans="2:10" ht="24" customHeight="1">
      <c r="B32" s="181" t="s">
        <v>43</v>
      </c>
      <c r="C32" s="181"/>
    </row>
    <row r="33" spans="2:3" ht="24" customHeight="1">
      <c r="B33" s="196" t="s">
        <v>130</v>
      </c>
      <c r="C33" s="196"/>
    </row>
    <row r="34" spans="2:3" ht="24" customHeight="1">
      <c r="B34" s="196" t="s">
        <v>131</v>
      </c>
      <c r="C34" s="196"/>
    </row>
    <row r="35" spans="2:3" ht="24" customHeight="1">
      <c r="B35" s="196"/>
      <c r="C35" s="196"/>
    </row>
    <row r="36" spans="2:3">
      <c r="B36" s="180"/>
      <c r="C36" s="180"/>
    </row>
  </sheetData>
  <sheetProtection algorithmName="SHA-512" hashValue="GynBhgnCoSIbUvFY4MZ6urKyAuGlMm6TrPkaRxn/hZnOe+w6XujUBAykZtzK5qi/qtw4jIaneD7a98gRNV7mKw==" saltValue="Ya+kBT+/IZC/hzWDXQEB5A==" spinCount="100000" sheet="1" objects="1" scenarios="1"/>
  <mergeCells count="4">
    <mergeCell ref="D23:E23"/>
    <mergeCell ref="C5:F5"/>
    <mergeCell ref="G5:J5"/>
    <mergeCell ref="D12:G12"/>
  </mergeCells>
  <phoneticPr fontId="36" type="noConversion"/>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2A3EA-0141-4C90-8744-CAF795C0E06D}">
  <sheetPr>
    <pageSetUpPr fitToPage="1"/>
  </sheetPr>
  <dimension ref="A1:N62"/>
  <sheetViews>
    <sheetView showGridLines="0" zoomScaleNormal="100" workbookViewId="0">
      <pane ySplit="3" topLeftCell="A4" activePane="bottomLeft" state="frozen"/>
      <selection pane="bottomLeft" activeCell="D12" sqref="D12"/>
    </sheetView>
  </sheetViews>
  <sheetFormatPr defaultRowHeight="15"/>
  <cols>
    <col min="1" max="1" width="5.7109375" customWidth="1"/>
    <col min="2" max="2" width="68" customWidth="1"/>
    <col min="3" max="3" width="13.5703125" customWidth="1"/>
    <col min="4" max="7" width="12.7109375" customWidth="1"/>
    <col min="8" max="8" width="10" customWidth="1"/>
    <col min="9" max="9" width="10.42578125" customWidth="1"/>
    <col min="10" max="10" width="10" customWidth="1"/>
  </cols>
  <sheetData>
    <row r="1" spans="2:12" ht="8.1" customHeight="1"/>
    <row r="2" spans="2:12" s="17" customFormat="1" ht="89.1" customHeight="1">
      <c r="D2" s="61"/>
      <c r="F2" s="131" t="s">
        <v>0</v>
      </c>
    </row>
    <row r="3" spans="2:12" s="17" customFormat="1" ht="24" customHeight="1">
      <c r="B3" s="62" t="s">
        <v>132</v>
      </c>
      <c r="C3" s="62"/>
      <c r="D3" s="61"/>
    </row>
    <row r="4" spans="2:12" s="17" customFormat="1" ht="8.1" customHeight="1">
      <c r="D4" s="63"/>
      <c r="E4" s="64"/>
      <c r="F4" s="64"/>
    </row>
    <row r="5" spans="2:12" ht="24" customHeight="1" thickBot="1">
      <c r="B5" s="190" t="s">
        <v>133</v>
      </c>
      <c r="C5" s="446" t="s">
        <v>4</v>
      </c>
      <c r="D5" s="446"/>
      <c r="E5" s="446"/>
      <c r="F5" s="446"/>
    </row>
    <row r="6" spans="2:12" ht="24" customHeight="1">
      <c r="B6" s="191"/>
      <c r="C6" s="45" t="s">
        <v>23</v>
      </c>
      <c r="D6" s="43" t="s">
        <v>6</v>
      </c>
      <c r="E6" s="43" t="s">
        <v>7</v>
      </c>
      <c r="F6" s="55" t="s">
        <v>8</v>
      </c>
    </row>
    <row r="7" spans="2:12" ht="24" customHeight="1">
      <c r="B7" s="184" t="s">
        <v>134</v>
      </c>
      <c r="C7" s="71">
        <v>23</v>
      </c>
      <c r="D7" s="72">
        <v>40</v>
      </c>
      <c r="E7" s="72" t="s">
        <v>18</v>
      </c>
      <c r="F7" s="72" t="s">
        <v>18</v>
      </c>
      <c r="I7" s="75"/>
      <c r="J7" s="75"/>
      <c r="K7" s="75"/>
      <c r="L7" s="75"/>
    </row>
    <row r="8" spans="2:12" ht="24" customHeight="1">
      <c r="B8" s="184" t="s">
        <v>135</v>
      </c>
      <c r="C8" s="71" t="s">
        <v>18</v>
      </c>
      <c r="D8" s="72" t="s">
        <v>18</v>
      </c>
      <c r="E8" s="72">
        <v>6</v>
      </c>
      <c r="F8" s="72">
        <v>1</v>
      </c>
    </row>
    <row r="9" spans="2:12" ht="24" customHeight="1">
      <c r="B9" s="180"/>
      <c r="C9" s="180"/>
    </row>
    <row r="10" spans="2:12" ht="24" customHeight="1" thickBot="1">
      <c r="B10" s="190" t="s">
        <v>136</v>
      </c>
      <c r="C10" s="446" t="s">
        <v>4</v>
      </c>
      <c r="D10" s="446"/>
      <c r="E10" s="446"/>
      <c r="F10" s="446"/>
    </row>
    <row r="11" spans="2:12" ht="24" customHeight="1">
      <c r="B11" s="191"/>
      <c r="C11" s="45" t="s">
        <v>23</v>
      </c>
      <c r="D11" s="43" t="s">
        <v>6</v>
      </c>
      <c r="E11" s="43" t="s">
        <v>7</v>
      </c>
      <c r="F11" s="57" t="s">
        <v>8</v>
      </c>
    </row>
    <row r="12" spans="2:12" ht="24" customHeight="1">
      <c r="B12" s="184" t="s">
        <v>137</v>
      </c>
      <c r="C12" s="71">
        <v>6</v>
      </c>
      <c r="D12" s="74">
        <v>0</v>
      </c>
      <c r="E12" s="276"/>
      <c r="F12" s="276"/>
    </row>
    <row r="13" spans="2:12" ht="24" customHeight="1">
      <c r="B13" s="184" t="s">
        <v>138</v>
      </c>
      <c r="C13" s="71">
        <v>3</v>
      </c>
      <c r="D13" s="72">
        <v>3</v>
      </c>
      <c r="E13" s="72">
        <v>0</v>
      </c>
      <c r="F13" s="72">
        <v>1</v>
      </c>
    </row>
    <row r="14" spans="2:12" ht="24" customHeight="1">
      <c r="B14" s="184" t="s">
        <v>152</v>
      </c>
      <c r="C14" s="71">
        <v>7</v>
      </c>
      <c r="D14" s="72">
        <v>6</v>
      </c>
      <c r="E14" s="72">
        <v>0</v>
      </c>
      <c r="F14" s="72">
        <v>2</v>
      </c>
    </row>
    <row r="15" spans="2:12" ht="24" customHeight="1">
      <c r="B15" s="184" t="s">
        <v>762</v>
      </c>
      <c r="C15" s="71">
        <v>4</v>
      </c>
      <c r="D15" s="72">
        <v>0</v>
      </c>
      <c r="E15" s="72">
        <v>0</v>
      </c>
      <c r="F15" s="72">
        <v>0</v>
      </c>
    </row>
    <row r="16" spans="2:12" ht="24" customHeight="1">
      <c r="B16" s="180"/>
      <c r="C16" s="180"/>
    </row>
    <row r="17" spans="2:6" ht="24" customHeight="1" thickBot="1">
      <c r="B17" s="190" t="s">
        <v>139</v>
      </c>
      <c r="C17" s="446" t="s">
        <v>4</v>
      </c>
      <c r="D17" s="446"/>
      <c r="E17" s="446"/>
      <c r="F17" s="446"/>
    </row>
    <row r="18" spans="2:6" ht="24" customHeight="1">
      <c r="B18" s="191"/>
      <c r="C18" s="45" t="s">
        <v>5</v>
      </c>
      <c r="D18" s="43" t="s">
        <v>6</v>
      </c>
      <c r="E18" s="43" t="s">
        <v>7</v>
      </c>
      <c r="F18" s="55" t="s">
        <v>8</v>
      </c>
    </row>
    <row r="19" spans="2:6" ht="24" customHeight="1">
      <c r="B19" s="184" t="s">
        <v>140</v>
      </c>
      <c r="C19" s="71">
        <v>6</v>
      </c>
      <c r="D19" s="72">
        <v>3</v>
      </c>
      <c r="E19" s="72">
        <v>0</v>
      </c>
      <c r="F19" s="72">
        <v>0</v>
      </c>
    </row>
    <row r="20" spans="2:6" ht="24" customHeight="1">
      <c r="B20" s="184" t="s">
        <v>141</v>
      </c>
      <c r="C20" s="71">
        <v>2</v>
      </c>
      <c r="D20" s="72">
        <v>1</v>
      </c>
      <c r="E20" s="72">
        <v>0</v>
      </c>
      <c r="F20" s="72">
        <v>0</v>
      </c>
    </row>
    <row r="21" spans="2:6" ht="24" customHeight="1">
      <c r="B21" s="184" t="s">
        <v>142</v>
      </c>
      <c r="C21" s="71" t="s">
        <v>18</v>
      </c>
      <c r="D21" s="72" t="s">
        <v>18</v>
      </c>
      <c r="E21" s="72" t="s">
        <v>18</v>
      </c>
      <c r="F21" s="72">
        <v>1</v>
      </c>
    </row>
    <row r="22" spans="2:6" ht="24" customHeight="1">
      <c r="B22" s="184" t="s">
        <v>143</v>
      </c>
      <c r="C22" s="71" t="s">
        <v>18</v>
      </c>
      <c r="D22" s="72">
        <v>1</v>
      </c>
      <c r="E22" s="72">
        <v>0</v>
      </c>
      <c r="F22" s="72">
        <v>0</v>
      </c>
    </row>
    <row r="23" spans="2:6" ht="24" customHeight="1">
      <c r="B23" s="184" t="s">
        <v>733</v>
      </c>
      <c r="C23" s="71">
        <v>1</v>
      </c>
      <c r="D23" s="72">
        <v>1</v>
      </c>
      <c r="E23" s="72">
        <v>0</v>
      </c>
      <c r="F23" s="72">
        <v>1</v>
      </c>
    </row>
    <row r="24" spans="2:6" ht="24" customHeight="1">
      <c r="B24" s="184" t="s">
        <v>734</v>
      </c>
      <c r="C24" s="71">
        <v>1</v>
      </c>
      <c r="D24" s="72" t="s">
        <v>18</v>
      </c>
      <c r="E24" s="72" t="s">
        <v>18</v>
      </c>
      <c r="F24" s="72" t="s">
        <v>18</v>
      </c>
    </row>
    <row r="25" spans="2:6" ht="24" customHeight="1">
      <c r="B25" s="184" t="s">
        <v>144</v>
      </c>
      <c r="C25" s="71">
        <v>1</v>
      </c>
      <c r="D25" s="72">
        <v>1</v>
      </c>
      <c r="E25" s="72">
        <v>0</v>
      </c>
      <c r="F25" s="72">
        <v>1</v>
      </c>
    </row>
    <row r="26" spans="2:6" ht="24" customHeight="1">
      <c r="B26" s="184" t="s">
        <v>145</v>
      </c>
      <c r="C26" s="71">
        <v>4</v>
      </c>
      <c r="D26" s="72">
        <v>0</v>
      </c>
      <c r="E26" s="72">
        <v>0</v>
      </c>
      <c r="F26" s="72">
        <v>1</v>
      </c>
    </row>
    <row r="27" spans="2:6" ht="24" customHeight="1">
      <c r="B27" s="184" t="s">
        <v>146</v>
      </c>
      <c r="C27" s="71">
        <v>3</v>
      </c>
      <c r="D27" s="72">
        <v>1</v>
      </c>
      <c r="E27" s="72">
        <v>0</v>
      </c>
      <c r="F27" s="72">
        <v>3</v>
      </c>
    </row>
    <row r="28" spans="2:6" ht="24" customHeight="1">
      <c r="B28" s="184" t="s">
        <v>735</v>
      </c>
      <c r="C28" s="71">
        <v>4</v>
      </c>
      <c r="D28" s="72" t="s">
        <v>18</v>
      </c>
      <c r="E28" s="72" t="s">
        <v>18</v>
      </c>
      <c r="F28" s="72" t="s">
        <v>18</v>
      </c>
    </row>
    <row r="29" spans="2:6" ht="24" customHeight="1">
      <c r="B29" s="184" t="s">
        <v>135</v>
      </c>
      <c r="C29" s="71">
        <v>3</v>
      </c>
      <c r="D29" s="72">
        <v>2</v>
      </c>
      <c r="E29" s="72">
        <v>0</v>
      </c>
      <c r="F29" s="72">
        <v>0</v>
      </c>
    </row>
    <row r="30" spans="2:6" ht="24" customHeight="1">
      <c r="B30" s="184" t="s">
        <v>147</v>
      </c>
      <c r="C30" s="71">
        <v>6</v>
      </c>
      <c r="D30" s="72">
        <v>4</v>
      </c>
      <c r="E30" s="72" t="s">
        <v>18</v>
      </c>
      <c r="F30" s="72" t="s">
        <v>18</v>
      </c>
    </row>
    <row r="31" spans="2:6" ht="24" customHeight="1">
      <c r="B31" s="184" t="s">
        <v>148</v>
      </c>
      <c r="C31" s="71">
        <v>4</v>
      </c>
      <c r="D31" s="72">
        <v>5</v>
      </c>
      <c r="E31" s="72">
        <v>0</v>
      </c>
      <c r="F31" s="72">
        <v>1</v>
      </c>
    </row>
    <row r="32" spans="2:6" ht="24" customHeight="1">
      <c r="B32" s="184" t="s">
        <v>736</v>
      </c>
      <c r="C32" s="71">
        <v>1</v>
      </c>
      <c r="D32" s="72">
        <f>-D308</f>
        <v>0</v>
      </c>
      <c r="E32" s="72">
        <v>0</v>
      </c>
      <c r="F32" s="72">
        <v>0</v>
      </c>
    </row>
    <row r="33" spans="1:14" ht="24" customHeight="1">
      <c r="B33" s="184" t="s">
        <v>149</v>
      </c>
      <c r="C33" s="71">
        <v>2</v>
      </c>
      <c r="D33" s="72">
        <v>3</v>
      </c>
      <c r="E33" s="72">
        <v>0</v>
      </c>
      <c r="F33" s="72">
        <v>1</v>
      </c>
    </row>
    <row r="34" spans="1:14" ht="24" customHeight="1">
      <c r="B34" s="184" t="s">
        <v>759</v>
      </c>
      <c r="C34" s="71">
        <v>1</v>
      </c>
      <c r="D34" s="72" t="s">
        <v>18</v>
      </c>
      <c r="E34" s="72" t="s">
        <v>18</v>
      </c>
      <c r="F34" s="72" t="s">
        <v>18</v>
      </c>
    </row>
    <row r="35" spans="1:14" ht="24" customHeight="1">
      <c r="B35" s="180"/>
      <c r="C35" s="180"/>
    </row>
    <row r="36" spans="1:14" ht="24" customHeight="1" thickBot="1">
      <c r="B36" s="190" t="s">
        <v>150</v>
      </c>
      <c r="C36" s="446" t="s">
        <v>4</v>
      </c>
      <c r="D36" s="446"/>
      <c r="E36" s="446"/>
      <c r="F36" s="446"/>
    </row>
    <row r="37" spans="1:14" ht="24" customHeight="1">
      <c r="B37" s="191"/>
      <c r="C37" s="45" t="s">
        <v>23</v>
      </c>
      <c r="D37" s="43" t="s">
        <v>6</v>
      </c>
      <c r="E37" s="43" t="s">
        <v>7</v>
      </c>
      <c r="F37" s="55" t="s">
        <v>8</v>
      </c>
    </row>
    <row r="38" spans="1:14" ht="24" customHeight="1">
      <c r="B38" s="184" t="s">
        <v>137</v>
      </c>
      <c r="C38" s="71">
        <v>28</v>
      </c>
      <c r="D38" s="72">
        <v>12</v>
      </c>
      <c r="E38" s="72">
        <v>1</v>
      </c>
      <c r="F38" s="72">
        <v>0</v>
      </c>
    </row>
    <row r="39" spans="1:14" ht="24" customHeight="1">
      <c r="B39" s="184" t="s">
        <v>151</v>
      </c>
      <c r="C39" s="71">
        <v>30</v>
      </c>
      <c r="D39" s="72">
        <v>12</v>
      </c>
      <c r="E39" s="72">
        <v>1</v>
      </c>
      <c r="F39" s="72">
        <v>0</v>
      </c>
    </row>
    <row r="40" spans="1:14" ht="24" customHeight="1">
      <c r="B40" s="184" t="s">
        <v>152</v>
      </c>
      <c r="C40" s="71">
        <v>26</v>
      </c>
      <c r="D40" s="72">
        <v>12</v>
      </c>
      <c r="E40" s="72">
        <v>2</v>
      </c>
      <c r="F40" s="72">
        <v>0</v>
      </c>
    </row>
    <row r="41" spans="1:14" ht="24" customHeight="1">
      <c r="B41" s="180"/>
      <c r="C41" s="180"/>
    </row>
    <row r="42" spans="1:14" s="80" customFormat="1" ht="24" customHeight="1" thickBot="1">
      <c r="A42" s="2"/>
      <c r="B42" s="168" t="s">
        <v>760</v>
      </c>
      <c r="C42" s="435" t="s">
        <v>4</v>
      </c>
      <c r="D42" s="435"/>
      <c r="E42" s="435"/>
      <c r="F42" s="435"/>
      <c r="G42" s="82"/>
      <c r="H42" s="82"/>
      <c r="I42" s="82"/>
      <c r="J42" s="82"/>
      <c r="K42" s="82"/>
      <c r="L42" s="82"/>
      <c r="M42" s="82"/>
      <c r="N42" s="2"/>
    </row>
    <row r="43" spans="1:14" s="80" customFormat="1" ht="24" customHeight="1">
      <c r="A43" s="2"/>
      <c r="B43" s="169"/>
      <c r="C43" s="45" t="s">
        <v>23</v>
      </c>
      <c r="D43" s="43" t="s">
        <v>6</v>
      </c>
      <c r="E43" s="43" t="s">
        <v>7</v>
      </c>
      <c r="F43" s="43" t="s">
        <v>8</v>
      </c>
      <c r="G43" s="82"/>
      <c r="H43" s="82"/>
      <c r="I43" s="82"/>
      <c r="J43" s="82"/>
      <c r="K43" s="82"/>
      <c r="L43" s="82"/>
      <c r="M43" s="82"/>
      <c r="N43" s="2"/>
    </row>
    <row r="44" spans="1:14" s="80" customFormat="1" ht="24" customHeight="1">
      <c r="A44" s="2"/>
      <c r="B44" s="197" t="s">
        <v>153</v>
      </c>
      <c r="C44" s="71">
        <v>31</v>
      </c>
      <c r="D44" s="264">
        <v>12</v>
      </c>
      <c r="E44" s="264">
        <v>6</v>
      </c>
      <c r="F44" s="264">
        <v>14</v>
      </c>
      <c r="G44" s="82"/>
      <c r="H44" s="82"/>
      <c r="I44" s="82"/>
      <c r="J44" s="82"/>
      <c r="K44" s="82"/>
      <c r="L44" s="82"/>
      <c r="M44" s="82"/>
      <c r="N44" s="2"/>
    </row>
    <row r="45" spans="1:14" s="80" customFormat="1" ht="24" customHeight="1">
      <c r="A45" s="2"/>
      <c r="B45" s="197" t="s">
        <v>761</v>
      </c>
      <c r="C45" s="140">
        <v>0.71</v>
      </c>
      <c r="D45" s="265">
        <v>0.67</v>
      </c>
      <c r="E45" s="265">
        <v>1</v>
      </c>
      <c r="F45" s="265">
        <v>1</v>
      </c>
      <c r="G45" s="82"/>
      <c r="H45" s="82"/>
      <c r="I45" s="82"/>
      <c r="J45" s="82"/>
      <c r="K45" s="82"/>
      <c r="L45" s="82"/>
      <c r="M45" s="82"/>
      <c r="N45" s="2"/>
    </row>
    <row r="46" spans="1:14" s="80" customFormat="1" ht="24" customHeight="1">
      <c r="A46" s="2"/>
      <c r="B46" s="374"/>
      <c r="C46" s="375"/>
      <c r="D46" s="376"/>
      <c r="E46" s="376"/>
      <c r="F46" s="376"/>
      <c r="G46" s="82"/>
      <c r="H46" s="82"/>
      <c r="I46" s="82"/>
      <c r="J46" s="82"/>
      <c r="K46" s="82"/>
      <c r="L46" s="82"/>
      <c r="M46" s="82"/>
      <c r="N46" s="2"/>
    </row>
    <row r="47" spans="1:14" s="80" customFormat="1" ht="24" customHeight="1" thickBot="1">
      <c r="A47" s="2"/>
      <c r="B47" s="168" t="s">
        <v>154</v>
      </c>
      <c r="C47" s="435" t="s">
        <v>4</v>
      </c>
      <c r="D47" s="435"/>
      <c r="E47" s="435"/>
      <c r="F47" s="435"/>
      <c r="G47" s="82"/>
      <c r="H47" s="82"/>
      <c r="I47" s="82"/>
      <c r="J47" s="82"/>
      <c r="K47" s="82"/>
      <c r="L47" s="82"/>
      <c r="M47" s="82"/>
      <c r="N47" s="2"/>
    </row>
    <row r="48" spans="1:14" s="80" customFormat="1" ht="24" customHeight="1">
      <c r="A48" s="2"/>
      <c r="B48" s="169"/>
      <c r="C48" s="45" t="s">
        <v>23</v>
      </c>
      <c r="D48" s="43" t="s">
        <v>6</v>
      </c>
      <c r="E48" s="43" t="s">
        <v>7</v>
      </c>
      <c r="F48" s="43" t="s">
        <v>8</v>
      </c>
      <c r="G48" s="82"/>
      <c r="H48" s="82"/>
      <c r="I48" s="82"/>
      <c r="J48" s="82"/>
      <c r="K48" s="82"/>
      <c r="L48" s="82"/>
      <c r="M48" s="82"/>
      <c r="N48" s="2"/>
    </row>
    <row r="49" spans="2:6" ht="24" customHeight="1">
      <c r="B49" s="197" t="s">
        <v>155</v>
      </c>
      <c r="C49" s="71">
        <v>1422</v>
      </c>
      <c r="D49" s="332">
        <v>355</v>
      </c>
      <c r="E49" s="332">
        <v>310</v>
      </c>
      <c r="F49" s="332">
        <v>177</v>
      </c>
    </row>
    <row r="50" spans="2:6" ht="24" customHeight="1">
      <c r="B50" s="181" t="s">
        <v>43</v>
      </c>
      <c r="C50" s="181"/>
    </row>
    <row r="51" spans="2:6" ht="24" customHeight="1">
      <c r="B51" s="198" t="s">
        <v>156</v>
      </c>
      <c r="C51" s="181"/>
    </row>
    <row r="52" spans="2:6" ht="24" customHeight="1">
      <c r="B52" s="198" t="s">
        <v>763</v>
      </c>
      <c r="C52" s="181"/>
    </row>
    <row r="53" spans="2:6" ht="24" customHeight="1">
      <c r="B53" s="198" t="s">
        <v>157</v>
      </c>
      <c r="C53" s="181"/>
    </row>
    <row r="54" spans="2:6" ht="24" customHeight="1">
      <c r="B54" s="198" t="s">
        <v>158</v>
      </c>
      <c r="C54" s="181"/>
    </row>
    <row r="55" spans="2:6" ht="24" customHeight="1">
      <c r="B55" s="198" t="s">
        <v>737</v>
      </c>
      <c r="C55" s="181"/>
    </row>
    <row r="56" spans="2:6" ht="24" customHeight="1">
      <c r="B56" s="198" t="s">
        <v>738</v>
      </c>
      <c r="C56" s="181"/>
    </row>
    <row r="57" spans="2:6" ht="24" customHeight="1">
      <c r="B57" s="198" t="s">
        <v>739</v>
      </c>
      <c r="C57" s="181"/>
    </row>
    <row r="58" spans="2:6" ht="24" customHeight="1">
      <c r="B58" s="198" t="s">
        <v>740</v>
      </c>
      <c r="C58" s="198"/>
    </row>
    <row r="59" spans="2:6" ht="24" customHeight="1">
      <c r="B59" s="198" t="s">
        <v>741</v>
      </c>
      <c r="C59" s="198"/>
    </row>
    <row r="60" spans="2:6" ht="24" customHeight="1"/>
    <row r="61" spans="2:6" ht="24" customHeight="1"/>
    <row r="62" spans="2:6" ht="24" customHeight="1"/>
  </sheetData>
  <sheetProtection algorithmName="SHA-512" hashValue="MLhhSSvQ+pHL1JrclNLGRaBk/fY8O02axqXaN1Wx0cwLjEjEDUFeysA+Y0ERhUZlujf03eArst1xVWmG3mWc9w==" saltValue="svUX95ktPJ0gx5f4MtAEpw==" spinCount="100000" sheet="1" objects="1" scenarios="1"/>
  <mergeCells count="6">
    <mergeCell ref="C47:F47"/>
    <mergeCell ref="C10:F10"/>
    <mergeCell ref="C17:F17"/>
    <mergeCell ref="C36:F36"/>
    <mergeCell ref="C5:F5"/>
    <mergeCell ref="C42:F42"/>
  </mergeCells>
  <pageMargins left="0.7" right="0.7" top="0.75" bottom="0.75" header="0.3" footer="0.3"/>
  <pageSetup paperSize="9" scale="4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54F98-EB52-41CE-875C-E396646A6F6A}">
  <dimension ref="A1:F47"/>
  <sheetViews>
    <sheetView showGridLines="0" zoomScaleNormal="100" workbookViewId="0">
      <pane ySplit="3" topLeftCell="A4" activePane="bottomLeft" state="frozen"/>
      <selection pane="bottomLeft" activeCell="C11" sqref="C11"/>
    </sheetView>
  </sheetViews>
  <sheetFormatPr defaultColWidth="8.7109375" defaultRowHeight="12.75"/>
  <cols>
    <col min="1" max="1" width="5.7109375" style="1" customWidth="1"/>
    <col min="2" max="2" width="92.7109375" style="1" customWidth="1"/>
    <col min="3" max="3" width="85.5703125" style="20" bestFit="1" customWidth="1"/>
    <col min="4" max="4" width="4" style="1" customWidth="1"/>
    <col min="5" max="16384" width="8.7109375" style="1"/>
  </cols>
  <sheetData>
    <row r="1" spans="1:6" ht="8.1" customHeight="1"/>
    <row r="2" spans="1:6" s="17" customFormat="1" ht="89.1" customHeight="1">
      <c r="C2" s="131" t="s">
        <v>0</v>
      </c>
    </row>
    <row r="3" spans="1:6" s="17" customFormat="1" ht="24" customHeight="1">
      <c r="B3" s="62" t="s">
        <v>159</v>
      </c>
      <c r="C3" s="61"/>
    </row>
    <row r="4" spans="1:6" s="17" customFormat="1" ht="8.1" customHeight="1">
      <c r="C4" s="63"/>
      <c r="D4" s="64"/>
      <c r="E4" s="64"/>
      <c r="F4" s="64"/>
    </row>
    <row r="5" spans="1:6" s="21" customFormat="1" ht="24" customHeight="1" thickBot="1">
      <c r="A5" s="16"/>
      <c r="B5" s="190" t="s">
        <v>160</v>
      </c>
      <c r="C5" s="200" t="s">
        <v>161</v>
      </c>
      <c r="D5" s="16"/>
    </row>
    <row r="6" spans="1:6" ht="24" customHeight="1">
      <c r="A6"/>
      <c r="B6" s="199" t="s">
        <v>162</v>
      </c>
      <c r="C6" s="302" t="s">
        <v>163</v>
      </c>
      <c r="D6"/>
    </row>
    <row r="7" spans="1:6" ht="24" customHeight="1">
      <c r="A7"/>
      <c r="B7" s="199" t="s">
        <v>164</v>
      </c>
      <c r="C7" s="302" t="s">
        <v>165</v>
      </c>
      <c r="D7"/>
    </row>
    <row r="8" spans="1:6" ht="24" customHeight="1">
      <c r="A8"/>
      <c r="B8" s="199" t="s">
        <v>166</v>
      </c>
      <c r="C8" s="302" t="s">
        <v>167</v>
      </c>
      <c r="D8"/>
    </row>
    <row r="9" spans="1:6" ht="24" customHeight="1">
      <c r="A9"/>
      <c r="B9" s="199" t="s">
        <v>168</v>
      </c>
      <c r="C9" s="303">
        <v>41548</v>
      </c>
      <c r="D9"/>
    </row>
    <row r="10" spans="1:6" ht="24" customHeight="1">
      <c r="A10"/>
      <c r="B10" s="199" t="s">
        <v>169</v>
      </c>
      <c r="C10" s="302" t="s">
        <v>170</v>
      </c>
      <c r="D10"/>
    </row>
    <row r="11" spans="1:6" ht="24" customHeight="1">
      <c r="A11"/>
      <c r="B11" s="199" t="s">
        <v>171</v>
      </c>
      <c r="C11" s="302" t="s">
        <v>172</v>
      </c>
      <c r="D11"/>
    </row>
    <row r="12" spans="1:6" ht="24" customHeight="1">
      <c r="A12"/>
      <c r="B12" s="199" t="s">
        <v>173</v>
      </c>
      <c r="C12" s="302" t="s">
        <v>174</v>
      </c>
      <c r="D12"/>
    </row>
    <row r="13" spans="1:6" ht="24" customHeight="1">
      <c r="A13"/>
      <c r="B13" s="199" t="s">
        <v>175</v>
      </c>
      <c r="C13" s="304" t="s">
        <v>176</v>
      </c>
      <c r="D13"/>
    </row>
    <row r="14" spans="1:6" ht="24" customHeight="1">
      <c r="A14"/>
      <c r="B14" s="199" t="s">
        <v>177</v>
      </c>
      <c r="C14" s="304" t="s">
        <v>178</v>
      </c>
      <c r="D14"/>
    </row>
    <row r="15" spans="1:6" ht="24" customHeight="1">
      <c r="A15"/>
      <c r="B15" s="199" t="s">
        <v>179</v>
      </c>
      <c r="C15" s="304" t="s">
        <v>180</v>
      </c>
      <c r="D15"/>
    </row>
    <row r="16" spans="1:6" ht="48" customHeight="1">
      <c r="A16"/>
      <c r="B16" s="199" t="s">
        <v>181</v>
      </c>
      <c r="C16" s="302" t="s">
        <v>170</v>
      </c>
      <c r="D16"/>
    </row>
    <row r="17" spans="1:4" ht="24" customHeight="1">
      <c r="A17"/>
      <c r="B17" s="199" t="s">
        <v>182</v>
      </c>
      <c r="C17" s="302" t="s">
        <v>183</v>
      </c>
      <c r="D17"/>
    </row>
    <row r="18" spans="1:4" ht="24" customHeight="1">
      <c r="A18"/>
      <c r="B18" s="199" t="s">
        <v>184</v>
      </c>
      <c r="C18" s="302" t="s">
        <v>185</v>
      </c>
      <c r="D18"/>
    </row>
    <row r="19" spans="1:4" ht="60" customHeight="1">
      <c r="A19"/>
      <c r="B19" s="199" t="s">
        <v>186</v>
      </c>
      <c r="C19" s="302" t="s">
        <v>187</v>
      </c>
      <c r="D19"/>
    </row>
    <row r="20" spans="1:4" ht="24" customHeight="1">
      <c r="A20"/>
      <c r="B20" s="199" t="s">
        <v>188</v>
      </c>
      <c r="C20" s="302" t="s">
        <v>189</v>
      </c>
      <c r="D20"/>
    </row>
    <row r="21" spans="1:4" ht="60" customHeight="1">
      <c r="A21"/>
      <c r="B21" s="199" t="s">
        <v>190</v>
      </c>
      <c r="C21" s="302" t="s">
        <v>191</v>
      </c>
      <c r="D21"/>
    </row>
    <row r="22" spans="1:4" ht="24" customHeight="1">
      <c r="A22"/>
      <c r="B22" s="199" t="s">
        <v>192</v>
      </c>
      <c r="C22" s="302" t="s">
        <v>193</v>
      </c>
      <c r="D22"/>
    </row>
    <row r="23" spans="1:4" ht="24" customHeight="1">
      <c r="A23"/>
      <c r="B23" s="199" t="s">
        <v>194</v>
      </c>
      <c r="C23" s="302" t="s">
        <v>195</v>
      </c>
      <c r="D23"/>
    </row>
    <row r="24" spans="1:4" ht="24" customHeight="1">
      <c r="A24"/>
      <c r="B24" s="199" t="s">
        <v>196</v>
      </c>
      <c r="C24" s="302" t="s">
        <v>187</v>
      </c>
      <c r="D24"/>
    </row>
    <row r="25" spans="1:4" ht="24" customHeight="1"/>
    <row r="26" spans="1:4" ht="24" customHeight="1"/>
    <row r="27" spans="1:4" ht="24" customHeight="1"/>
    <row r="28" spans="1:4" ht="24" customHeight="1"/>
    <row r="29" spans="1:4" ht="24" customHeight="1"/>
    <row r="30" spans="1:4" ht="24" customHeight="1"/>
    <row r="31" spans="1:4" ht="24" customHeight="1"/>
    <row r="32" spans="1:4"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sheetData>
  <sheetProtection algorithmName="SHA-512" hashValue="6vDhcLzaPSZdLFZeIX2Y6B8yj7CpLF5fFRJeLQ3gMySUKHPbq4jBRwfOnOnQjatlIMfTrxtBLyC6HJ9buRUHwQ==" saltValue="CrIEv9ouZK1AhomEEC61ng==" spinCount="100000" sheet="1" objects="1" scenarios="1"/>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0E71D-D4C1-427D-9002-A42781383F52}">
  <dimension ref="A1:R30"/>
  <sheetViews>
    <sheetView showGridLines="0" zoomScaleNormal="100" workbookViewId="0">
      <pane ySplit="3" topLeftCell="A4" activePane="bottomLeft" state="frozen"/>
      <selection pane="bottomLeft" activeCell="E8" sqref="E8"/>
    </sheetView>
  </sheetViews>
  <sheetFormatPr defaultColWidth="8.7109375" defaultRowHeight="14.25"/>
  <cols>
    <col min="1" max="1" width="5.7109375" style="5" customWidth="1"/>
    <col min="2" max="2" width="59" style="5" customWidth="1"/>
    <col min="3" max="11" width="15.7109375" style="5" customWidth="1"/>
    <col min="12" max="17" width="12.7109375" style="5" customWidth="1"/>
    <col min="18" max="16384" width="8.7109375" style="5"/>
  </cols>
  <sheetData>
    <row r="1" spans="1:18" ht="8.1" customHeight="1"/>
    <row r="2" spans="1:18" s="22" customFormat="1" ht="89.1" customHeight="1">
      <c r="B2" s="10"/>
      <c r="C2" s="10"/>
      <c r="D2" s="10"/>
      <c r="E2" s="10"/>
      <c r="F2" s="10"/>
      <c r="J2" s="10"/>
      <c r="K2" s="70" t="s">
        <v>0</v>
      </c>
    </row>
    <row r="3" spans="1:18" s="22" customFormat="1" ht="24" customHeight="1">
      <c r="B3" s="56" t="s">
        <v>197</v>
      </c>
      <c r="F3" s="10"/>
      <c r="J3" s="10"/>
    </row>
    <row r="4" spans="1:18" s="22" customFormat="1" ht="8.1" customHeight="1">
      <c r="B4" s="10"/>
      <c r="C4" s="11"/>
      <c r="D4" s="11"/>
      <c r="E4" s="11"/>
      <c r="F4" s="11"/>
      <c r="J4" s="10"/>
    </row>
    <row r="5" spans="1:18" ht="24" customHeight="1" thickBot="1">
      <c r="B5" s="168" t="s">
        <v>198</v>
      </c>
      <c r="C5" s="50"/>
      <c r="D5" s="435" t="s">
        <v>4</v>
      </c>
      <c r="E5" s="435"/>
      <c r="F5" s="435"/>
      <c r="G5" s="435"/>
      <c r="H5" s="435" t="s">
        <v>77</v>
      </c>
      <c r="I5" s="435"/>
      <c r="J5" s="435"/>
      <c r="K5" s="435"/>
      <c r="L5" s="22"/>
      <c r="M5" s="22"/>
      <c r="N5" s="22"/>
      <c r="O5" s="22"/>
      <c r="P5" s="22"/>
      <c r="Q5" s="22"/>
      <c r="R5" s="22"/>
    </row>
    <row r="6" spans="1:18" ht="24" customHeight="1">
      <c r="B6" s="169"/>
      <c r="C6" s="76"/>
      <c r="D6" s="45" t="s">
        <v>5</v>
      </c>
      <c r="E6" s="43" t="s">
        <v>6</v>
      </c>
      <c r="F6" s="43" t="s">
        <v>7</v>
      </c>
      <c r="G6" s="44" t="s">
        <v>8</v>
      </c>
      <c r="H6" s="280" t="s">
        <v>5</v>
      </c>
      <c r="I6" s="43" t="s">
        <v>6</v>
      </c>
      <c r="J6" s="43" t="s">
        <v>7</v>
      </c>
      <c r="K6" s="43" t="s">
        <v>8</v>
      </c>
      <c r="L6" s="22"/>
      <c r="M6" s="22"/>
      <c r="N6" s="22"/>
      <c r="O6" s="22"/>
      <c r="P6" s="22"/>
      <c r="Q6" s="22"/>
      <c r="R6" s="22"/>
    </row>
    <row r="7" spans="1:18" ht="25.5" customHeight="1">
      <c r="A7"/>
      <c r="B7" s="184" t="s">
        <v>199</v>
      </c>
      <c r="C7" s="59" t="s">
        <v>200</v>
      </c>
      <c r="D7" s="340">
        <v>17352</v>
      </c>
      <c r="E7" s="104">
        <v>7098806.8899999997</v>
      </c>
      <c r="F7" s="104">
        <v>221918.45</v>
      </c>
      <c r="G7" s="105">
        <v>2495587.5</v>
      </c>
      <c r="H7" s="339" t="s">
        <v>18</v>
      </c>
      <c r="I7" s="77" t="s">
        <v>18</v>
      </c>
      <c r="J7" s="77" t="s">
        <v>18</v>
      </c>
      <c r="K7" s="77" t="s">
        <v>18</v>
      </c>
      <c r="L7" s="22"/>
      <c r="M7" s="22"/>
      <c r="N7" s="22"/>
      <c r="O7" s="22"/>
      <c r="P7" s="22"/>
      <c r="Q7" s="22"/>
      <c r="R7" s="22"/>
    </row>
    <row r="8" spans="1:18" ht="25.5" customHeight="1">
      <c r="A8"/>
      <c r="B8" s="184" t="s">
        <v>201</v>
      </c>
      <c r="C8" s="59" t="s">
        <v>200</v>
      </c>
      <c r="D8" s="340">
        <v>31269</v>
      </c>
      <c r="E8" s="106">
        <f>F8+E7</f>
        <v>13917020.84</v>
      </c>
      <c r="F8" s="106">
        <f>G8+F7</f>
        <v>6818213.9500000002</v>
      </c>
      <c r="G8" s="107">
        <f>4100708+G7</f>
        <v>6596295.5</v>
      </c>
      <c r="H8" s="339" t="s">
        <v>18</v>
      </c>
      <c r="I8" s="77" t="s">
        <v>18</v>
      </c>
      <c r="J8" s="77" t="s">
        <v>18</v>
      </c>
      <c r="K8" s="77" t="s">
        <v>18</v>
      </c>
      <c r="L8" s="22"/>
      <c r="M8" s="22"/>
      <c r="N8" s="22"/>
      <c r="O8" s="22"/>
      <c r="P8" s="22"/>
      <c r="Q8" s="22"/>
      <c r="R8" s="22"/>
    </row>
    <row r="9" spans="1:18" ht="25.5" customHeight="1">
      <c r="A9"/>
      <c r="B9" s="184" t="s">
        <v>202</v>
      </c>
      <c r="C9" s="60"/>
      <c r="D9" s="71">
        <v>159</v>
      </c>
      <c r="E9" s="72">
        <v>202</v>
      </c>
      <c r="F9" s="72">
        <v>6</v>
      </c>
      <c r="G9" s="78">
        <v>58</v>
      </c>
      <c r="H9" s="339" t="s">
        <v>18</v>
      </c>
      <c r="I9" s="77" t="s">
        <v>18</v>
      </c>
      <c r="J9" s="77" t="s">
        <v>18</v>
      </c>
      <c r="K9" s="77" t="s">
        <v>18</v>
      </c>
      <c r="L9" s="22"/>
      <c r="M9" s="22"/>
      <c r="N9" s="22"/>
      <c r="O9" s="22"/>
      <c r="P9" s="22"/>
      <c r="Q9" s="22"/>
      <c r="R9" s="22"/>
    </row>
    <row r="10" spans="1:18" ht="15">
      <c r="A10"/>
      <c r="B10"/>
      <c r="C10"/>
      <c r="D10"/>
      <c r="E10"/>
      <c r="F10"/>
      <c r="G10"/>
      <c r="H10"/>
      <c r="I10"/>
      <c r="J10"/>
      <c r="K10"/>
      <c r="L10" s="22"/>
      <c r="M10" s="22"/>
      <c r="N10" s="22"/>
      <c r="O10" s="22"/>
      <c r="P10" s="22"/>
      <c r="Q10" s="22"/>
      <c r="R10" s="22"/>
    </row>
    <row r="11" spans="1:18" ht="15">
      <c r="A11"/>
      <c r="B11"/>
      <c r="C11"/>
      <c r="D11"/>
      <c r="E11"/>
      <c r="F11"/>
      <c r="G11"/>
      <c r="H11"/>
      <c r="I11"/>
      <c r="J11"/>
      <c r="K11"/>
      <c r="L11" s="22"/>
      <c r="M11" s="22"/>
      <c r="N11" s="22"/>
      <c r="O11" s="22"/>
      <c r="P11" s="22"/>
      <c r="Q11" s="22"/>
      <c r="R11" s="22"/>
    </row>
    <row r="12" spans="1:18" ht="15">
      <c r="A12"/>
      <c r="B12"/>
      <c r="C12"/>
      <c r="D12"/>
      <c r="E12"/>
      <c r="F12"/>
      <c r="G12"/>
      <c r="H12"/>
      <c r="I12"/>
      <c r="J12"/>
      <c r="K12"/>
      <c r="L12"/>
      <c r="M12"/>
      <c r="N12"/>
      <c r="O12"/>
      <c r="P12"/>
      <c r="Q12"/>
    </row>
    <row r="30" spans="3:4" ht="15">
      <c r="C30"/>
      <c r="D30"/>
    </row>
  </sheetData>
  <sheetProtection algorithmName="SHA-512" hashValue="4hX8TTRnhk5dD0ng/AthbZ6JdHleOQmjMWRc9+ueecly0mGFuEB7LJ8ZG1e4gtNFz4TUm3dYOPDU7wu9ClHseg==" saltValue="TRc5wTKvR3CDIvhdt8t0Qg==" spinCount="100000" sheet="1" objects="1" scenarios="1"/>
  <mergeCells count="2">
    <mergeCell ref="D5:G5"/>
    <mergeCell ref="H5:K5"/>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9a70a9a-4219-48b9-81ce-791279679122" xsi:nil="true"/>
    <lcf76f155ced4ddcb4097134ff3c332f xmlns="de2208c9-9a02-4c00-913f-94fff0e22ac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7B6C50079A57F4A881E1F44F79A98A2" ma:contentTypeVersion="12" ma:contentTypeDescription="Create a new document." ma:contentTypeScope="" ma:versionID="c15a5aca323d51ad291c9a1f13a3e0a4">
  <xsd:schema xmlns:xsd="http://www.w3.org/2001/XMLSchema" xmlns:xs="http://www.w3.org/2001/XMLSchema" xmlns:p="http://schemas.microsoft.com/office/2006/metadata/properties" xmlns:ns2="de2208c9-9a02-4c00-913f-94fff0e22ac4" xmlns:ns3="29a70a9a-4219-48b9-81ce-791279679122" targetNamespace="http://schemas.microsoft.com/office/2006/metadata/properties" ma:root="true" ma:fieldsID="23e404fb6837cfc54b68e5976a187b7d" ns2:_="" ns3:_="">
    <xsd:import namespace="de2208c9-9a02-4c00-913f-94fff0e22ac4"/>
    <xsd:import namespace="29a70a9a-4219-48b9-81ce-79127967912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2208c9-9a02-4c00-913f-94fff0e22a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40acba4-468b-4659-92d4-b62e22e3c24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a70a9a-4219-48b9-81ce-79127967912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080c8bc9-863c-41fc-aaec-6203a08088b5}" ma:internalName="TaxCatchAll" ma:showField="CatchAllData" ma:web="29a70a9a-4219-48b9-81ce-7912796791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F373E9-C7C4-45DA-A182-B6D584A2D519}">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www.w3.org/XML/1998/namespace"/>
    <ds:schemaRef ds:uri="29a70a9a-4219-48b9-81ce-791279679122"/>
    <ds:schemaRef ds:uri="de2208c9-9a02-4c00-913f-94fff0e22ac4"/>
    <ds:schemaRef ds:uri="http://purl.org/dc/dcmitype/"/>
  </ds:schemaRefs>
</ds:datastoreItem>
</file>

<file path=customXml/itemProps2.xml><?xml version="1.0" encoding="utf-8"?>
<ds:datastoreItem xmlns:ds="http://schemas.openxmlformats.org/officeDocument/2006/customXml" ds:itemID="{FB4CF8FC-3A9C-4E5B-9524-4B8EE76BAF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2208c9-9a02-4c00-913f-94fff0e22ac4"/>
    <ds:schemaRef ds:uri="29a70a9a-4219-48b9-81ce-7912796791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A753B3-243F-47AB-B23C-19B14AA74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Cover Page</vt:lpstr>
      <vt:lpstr>Home</vt:lpstr>
      <vt:lpstr>Environmental stewardship</vt:lpstr>
      <vt:lpstr>Biodiversity + rehabilitation</vt:lpstr>
      <vt:lpstr>Our people</vt:lpstr>
      <vt:lpstr>Community development </vt:lpstr>
      <vt:lpstr>Stakeholder engagement </vt:lpstr>
      <vt:lpstr>Tailings Storage Facilities</vt:lpstr>
      <vt:lpstr>Land access and resettlement</vt:lpstr>
      <vt:lpstr>Good governance</vt:lpstr>
      <vt:lpstr>Responsible business - Tax</vt:lpstr>
      <vt:lpstr>Responsible business - Other</vt:lpstr>
      <vt:lpstr>SASB Index</vt:lpstr>
      <vt:lpstr>GRI Index</vt:lpstr>
      <vt:lpstr>'GRI Index'!Print_Area</vt:lpstr>
      <vt:lpstr>'Our people'!Print_Area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Lauren Loveday</dc:creator>
  <cp:keywords/>
  <dc:description/>
  <cp:lastModifiedBy>Georgina Jones</cp:lastModifiedBy>
  <cp:revision/>
  <cp:lastPrinted>2023-11-20T01:17:31Z</cp:lastPrinted>
  <dcterms:created xsi:type="dcterms:W3CDTF">2022-05-12T08:16:04Z</dcterms:created>
  <dcterms:modified xsi:type="dcterms:W3CDTF">2023-11-21T03:08:26Z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0x010100C7B6C50079A57F4A881E1F44F79A98A2</vt:lpwstr>
  </property>
  <property fmtid="{D5CDD505-2E9C-101B-9397-08002B2CF9AE}" pid="3" name="MediaServiceImageTags">
    <vt:lpwstr/>
  </property>
</Properties>
</file>